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lucasbeckhaus/Dropbox/Kaiclimb/"/>
    </mc:Choice>
  </mc:AlternateContent>
  <xr:revisionPtr revIDLastSave="0" documentId="8_{545AA7DD-3CAC-114B-8FBB-A4E0E86A2BF6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Costumer" sheetId="1" r:id="rId1"/>
    <sheet name="Fiberglass" sheetId="2" r:id="rId2"/>
    <sheet name="PU holds" sheetId="4" r:id="rId3"/>
    <sheet name="Polyester Holds" sheetId="3" r:id="rId4"/>
    <sheet name="Thermoplastic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E22" i="1"/>
  <c r="D22" i="1"/>
  <c r="C22" i="1"/>
  <c r="P10" i="5" a="1"/>
  <c r="P10" i="5" s="1"/>
  <c r="P4" i="5" s="1"/>
  <c r="O10" i="5" a="1"/>
  <c r="O10" i="5" s="1"/>
  <c r="O4" i="5" s="1"/>
  <c r="H10" i="5" a="1"/>
  <c r="H10" i="5" s="1"/>
  <c r="H4" i="5" s="1"/>
  <c r="G10" i="5" a="1"/>
  <c r="G10" i="5" s="1"/>
  <c r="G4" i="5" s="1"/>
  <c r="W7" i="5"/>
  <c r="W10" i="5" s="1"/>
  <c r="Z7" i="5"/>
  <c r="Z10" i="5" s="1"/>
  <c r="Z4" i="5" s="1"/>
  <c r="V10" i="5" a="1"/>
  <c r="V10" i="5" s="1"/>
  <c r="V4" i="5" s="1"/>
  <c r="T15" i="2"/>
  <c r="T8" i="2"/>
  <c r="W8" i="2" s="1"/>
  <c r="T9" i="2"/>
  <c r="W9" i="2" s="1"/>
  <c r="T10" i="2"/>
  <c r="U10" i="2" s="1"/>
  <c r="T11" i="2"/>
  <c r="W11" i="2" s="1"/>
  <c r="T12" i="2"/>
  <c r="W12" i="2" s="1"/>
  <c r="T5" i="2"/>
  <c r="W5" i="2" s="1"/>
  <c r="T6" i="2"/>
  <c r="W6" i="2" s="1"/>
  <c r="S6" i="3"/>
  <c r="T6" i="3" s="1"/>
  <c r="I10" i="5" l="1" a="1"/>
  <c r="I10" i="5" s="1"/>
  <c r="I4" i="5" s="1"/>
  <c r="Q10" i="5" a="1"/>
  <c r="Q10" i="5" s="1"/>
  <c r="Q4" i="5" s="1"/>
  <c r="L10" i="5" a="1"/>
  <c r="L10" i="5" s="1"/>
  <c r="L4" i="5" s="1"/>
  <c r="T10" i="5" a="1"/>
  <c r="T10" i="5" s="1"/>
  <c r="T4" i="5" s="1"/>
  <c r="J10" i="5" a="1"/>
  <c r="J10" i="5" s="1"/>
  <c r="J4" i="5" s="1"/>
  <c r="R10" i="5" a="1"/>
  <c r="R10" i="5" s="1"/>
  <c r="R4" i="5" s="1"/>
  <c r="K10" i="5" a="1"/>
  <c r="K10" i="5" s="1"/>
  <c r="K4" i="5" s="1"/>
  <c r="Y7" i="5"/>
  <c r="Y10" i="5" s="1"/>
  <c r="Y4" i="5" s="1"/>
  <c r="M10" i="5" a="1"/>
  <c r="M10" i="5" s="1"/>
  <c r="M4" i="5" s="1"/>
  <c r="U10" i="5" a="1"/>
  <c r="U10" i="5" s="1"/>
  <c r="U4" i="5" s="1"/>
  <c r="S10" i="5" a="1"/>
  <c r="S10" i="5" s="1"/>
  <c r="S4" i="5" s="1"/>
  <c r="N10" i="5" a="1"/>
  <c r="N10" i="5" s="1"/>
  <c r="N4" i="5" s="1"/>
  <c r="X7" i="5"/>
  <c r="X10" i="5" s="1"/>
  <c r="W15" i="2"/>
  <c r="V11" i="2"/>
  <c r="U8" i="2"/>
  <c r="V9" i="2"/>
  <c r="U9" i="2"/>
  <c r="V10" i="2"/>
  <c r="V15" i="2"/>
  <c r="U15" i="2"/>
  <c r="V12" i="2"/>
  <c r="V8" i="2"/>
  <c r="W10" i="2"/>
  <c r="U12" i="2"/>
  <c r="U11" i="2"/>
  <c r="V5" i="2"/>
  <c r="U6" i="2"/>
  <c r="U5" i="2"/>
  <c r="V6" i="2"/>
  <c r="U6" i="3"/>
  <c r="V6" i="3"/>
  <c r="F27" i="4" l="1"/>
  <c r="T7" i="2"/>
  <c r="T17" i="2" s="1"/>
  <c r="U7" i="2" l="1"/>
  <c r="U17" i="2" s="1"/>
  <c r="W7" i="2"/>
  <c r="W17" i="2" s="1"/>
  <c r="V7" i="2"/>
  <c r="V17" i="2" s="1"/>
  <c r="W27" i="4"/>
  <c r="Z27" i="4"/>
  <c r="E27" i="4"/>
  <c r="D27" i="4"/>
  <c r="H30" i="4" s="1" a="1"/>
  <c r="H30" i="4" s="1"/>
  <c r="O30" i="4" l="1" a="1"/>
  <c r="O30" i="4" s="1"/>
  <c r="V30" i="4" a="1"/>
  <c r="V30" i="4" s="1"/>
  <c r="S30" i="4" a="1"/>
  <c r="S30" i="4" s="1"/>
  <c r="S4" i="4" s="1"/>
  <c r="I30" i="4" a="1"/>
  <c r="I30" i="4" s="1"/>
  <c r="I4" i="4" s="1"/>
  <c r="G30" i="4" a="1"/>
  <c r="G30" i="4" s="1"/>
  <c r="Q30" i="4" a="1"/>
  <c r="Q30" i="4" s="1"/>
  <c r="L30" i="4" a="1"/>
  <c r="L30" i="4" s="1"/>
  <c r="L4" i="4" s="1"/>
  <c r="J30" i="4" a="1"/>
  <c r="J30" i="4" s="1"/>
  <c r="J4" i="4" s="1"/>
  <c r="P30" i="4" a="1"/>
  <c r="P30" i="4" s="1"/>
  <c r="K30" i="4" a="1"/>
  <c r="K30" i="4" s="1"/>
  <c r="R30" i="4" a="1"/>
  <c r="R30" i="4" s="1"/>
  <c r="R4" i="4" s="1"/>
  <c r="U30" i="4" a="1"/>
  <c r="U30" i="4" s="1"/>
  <c r="U4" i="4" s="1"/>
  <c r="M30" i="4" a="1"/>
  <c r="M30" i="4" s="1"/>
  <c r="M4" i="4" s="1"/>
  <c r="T30" i="4" a="1"/>
  <c r="T30" i="4" s="1"/>
  <c r="T4" i="4" s="1"/>
  <c r="N30" i="4" a="1"/>
  <c r="N30" i="4" s="1"/>
  <c r="N4" i="4" s="1"/>
  <c r="X27" i="4"/>
  <c r="Y27" i="4"/>
  <c r="H4" i="4"/>
  <c r="W7" i="4"/>
  <c r="W8" i="4"/>
  <c r="X8" i="4" s="1"/>
  <c r="W9" i="4"/>
  <c r="X9" i="4" s="1"/>
  <c r="W10" i="4"/>
  <c r="X10" i="4" s="1"/>
  <c r="W11" i="4"/>
  <c r="X11" i="4" s="1"/>
  <c r="W12" i="4"/>
  <c r="X12" i="4" s="1"/>
  <c r="W13" i="4"/>
  <c r="X13" i="4" s="1"/>
  <c r="W14" i="4"/>
  <c r="X14" i="4" s="1"/>
  <c r="W15" i="4"/>
  <c r="X15" i="4" s="1"/>
  <c r="W16" i="4"/>
  <c r="X16" i="4" s="1"/>
  <c r="W17" i="4"/>
  <c r="X17" i="4" s="1"/>
  <c r="W18" i="4"/>
  <c r="X18" i="4" s="1"/>
  <c r="W19" i="4"/>
  <c r="X19" i="4" s="1"/>
  <c r="W20" i="4"/>
  <c r="X20" i="4" s="1"/>
  <c r="W21" i="4"/>
  <c r="X21" i="4" s="1"/>
  <c r="W22" i="4"/>
  <c r="X22" i="4" s="1"/>
  <c r="W23" i="4"/>
  <c r="X23" i="4" s="1"/>
  <c r="W24" i="4"/>
  <c r="X24" i="4" s="1"/>
  <c r="W25" i="4"/>
  <c r="X25" i="4" s="1"/>
  <c r="W26" i="4"/>
  <c r="X26" i="4" s="1"/>
  <c r="V4" i="4"/>
  <c r="Q4" i="4"/>
  <c r="P4" i="4"/>
  <c r="O4" i="4"/>
  <c r="K4" i="4"/>
  <c r="G4" i="4"/>
  <c r="Z26" i="4"/>
  <c r="Y26" i="4"/>
  <c r="Z25" i="4"/>
  <c r="Y25" i="4"/>
  <c r="Z24" i="4"/>
  <c r="Y24" i="4"/>
  <c r="Z23" i="4"/>
  <c r="Y23" i="4"/>
  <c r="Z22" i="4"/>
  <c r="Y22" i="4"/>
  <c r="Z21" i="4"/>
  <c r="Y21" i="4"/>
  <c r="Z20" i="4"/>
  <c r="Y20" i="4"/>
  <c r="Z19" i="4"/>
  <c r="Y19" i="4"/>
  <c r="Z18" i="4"/>
  <c r="Y18" i="4"/>
  <c r="Z17" i="4"/>
  <c r="Y17" i="4"/>
  <c r="Z16" i="4"/>
  <c r="Y16" i="4"/>
  <c r="Z15" i="4"/>
  <c r="Y15" i="4"/>
  <c r="Z14" i="4"/>
  <c r="Y14" i="4"/>
  <c r="Z13" i="4"/>
  <c r="Y13" i="4"/>
  <c r="Z12" i="4"/>
  <c r="Y12" i="4"/>
  <c r="Z11" i="4"/>
  <c r="Y11" i="4"/>
  <c r="Z10" i="4"/>
  <c r="Y10" i="4"/>
  <c r="Z9" i="4"/>
  <c r="Y9" i="4"/>
  <c r="Z8" i="4"/>
  <c r="Y8" i="4"/>
  <c r="Z7" i="4"/>
  <c r="Y7" i="4"/>
  <c r="S5" i="3"/>
  <c r="V5" i="3" l="1"/>
  <c r="V8" i="3" s="1"/>
  <c r="D21" i="1" s="1"/>
  <c r="B21" i="1"/>
  <c r="S8" i="3"/>
  <c r="Z30" i="4"/>
  <c r="Y30" i="4"/>
  <c r="X7" i="4"/>
  <c r="X30" i="4" s="1"/>
  <c r="E20" i="1" s="1"/>
  <c r="W30" i="4"/>
  <c r="B20" i="1" s="1"/>
  <c r="U5" i="3"/>
  <c r="D19" i="1"/>
  <c r="T5" i="3"/>
  <c r="B19" i="1"/>
  <c r="C19" i="1"/>
  <c r="U8" i="3" l="1"/>
  <c r="E21" i="1"/>
  <c r="T8" i="3"/>
  <c r="C21" i="1"/>
  <c r="B23" i="1"/>
  <c r="Y4" i="4"/>
  <c r="C20" i="1"/>
  <c r="Z4" i="4"/>
  <c r="D20" i="1"/>
  <c r="D23" i="1" s="1"/>
  <c r="D25" i="1" s="1"/>
  <c r="E19" i="1"/>
  <c r="E23" i="1" l="1"/>
  <c r="C2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<sst xmlns="http://schemas.openxmlformats.org/spreadsheetml/2006/main" count="236" uniqueCount="157">
  <si>
    <t>Billing Data</t>
  </si>
  <si>
    <t>Delivery Data</t>
  </si>
  <si>
    <t>Name</t>
  </si>
  <si>
    <t>Surname</t>
  </si>
  <si>
    <t>Company Name</t>
  </si>
  <si>
    <t>Adress</t>
  </si>
  <si>
    <t>City</t>
  </si>
  <si>
    <t>Zip</t>
  </si>
  <si>
    <t>Country</t>
  </si>
  <si>
    <t>VAT-Number</t>
  </si>
  <si>
    <t>Telephone</t>
  </si>
  <si>
    <t>E-Mail</t>
  </si>
  <si>
    <t>Productcategory</t>
  </si>
  <si>
    <t>Sets</t>
  </si>
  <si>
    <t>Pieces</t>
  </si>
  <si>
    <t>Total</t>
  </si>
  <si>
    <t>Total weight</t>
  </si>
  <si>
    <t>Fiberglass</t>
  </si>
  <si>
    <t>Polyester holds</t>
  </si>
  <si>
    <t>Additional Notes</t>
  </si>
  <si>
    <t>Date:</t>
  </si>
  <si>
    <t>Fluor</t>
  </si>
  <si>
    <t>Art. No.</t>
  </si>
  <si>
    <t>Description</t>
  </si>
  <si>
    <t>Volumes Holds</t>
  </si>
  <si>
    <t>Sieces</t>
  </si>
  <si>
    <t>Weight (kg)</t>
  </si>
  <si>
    <t>Price (net)</t>
  </si>
  <si>
    <t>Orange 2004</t>
  </si>
  <si>
    <t>Red 3020</t>
  </si>
  <si>
    <t>Blue 5015</t>
  </si>
  <si>
    <t>Green 6018</t>
  </si>
  <si>
    <t>Grey 7040</t>
  </si>
  <si>
    <t>Black 9005</t>
  </si>
  <si>
    <t>White 9003</t>
  </si>
  <si>
    <t xml:space="preserve">Orange </t>
  </si>
  <si>
    <t>Pink</t>
  </si>
  <si>
    <t>Green</t>
  </si>
  <si>
    <t>Weight (total)</t>
  </si>
  <si>
    <t>Price (net) total</t>
  </si>
  <si>
    <t>6L 8M 7S</t>
  </si>
  <si>
    <t>Purple 4008</t>
  </si>
  <si>
    <t>Yellow 1018</t>
  </si>
  <si>
    <t>Kaizun 1 PE</t>
  </si>
  <si>
    <t>2022-01</t>
  </si>
  <si>
    <t>8XS, 8S, 6M, 16L, 7XL, 3XXL</t>
  </si>
  <si>
    <t>Holds</t>
  </si>
  <si>
    <t xml:space="preserve"> ROT
RAL 3020</t>
  </si>
  <si>
    <t>MINT
RAL 6034</t>
  </si>
  <si>
    <t>NEON
PINK</t>
  </si>
  <si>
    <t>MIDA</t>
  </si>
  <si>
    <t>XS - Feet</t>
  </si>
  <si>
    <t>S - Spax 1</t>
  </si>
  <si>
    <t>S - Spax 2</t>
  </si>
  <si>
    <t>Feet M10</t>
  </si>
  <si>
    <t>Crimps S</t>
  </si>
  <si>
    <t>Edges S</t>
  </si>
  <si>
    <t>Horns S</t>
  </si>
  <si>
    <t>Horns M</t>
  </si>
  <si>
    <t>Slopers M</t>
  </si>
  <si>
    <t>Slopers L</t>
  </si>
  <si>
    <t>Edges Medium</t>
  </si>
  <si>
    <t>Jugs M-L</t>
  </si>
  <si>
    <t>Horns XL</t>
  </si>
  <si>
    <t>Long Series 1</t>
  </si>
  <si>
    <t>PU Holds</t>
  </si>
  <si>
    <t>Number of Holds</t>
  </si>
  <si>
    <t>Series</t>
  </si>
  <si>
    <t>Article number</t>
  </si>
  <si>
    <t>Number of holds</t>
  </si>
  <si>
    <t>Weight</t>
  </si>
  <si>
    <t>price netto</t>
  </si>
  <si>
    <t>White
RAL 9016</t>
  </si>
  <si>
    <t>Yellow
RAL 1023</t>
  </si>
  <si>
    <t>Orange
RAL 2009</t>
  </si>
  <si>
    <t>Sum</t>
  </si>
  <si>
    <t>Number oif Sets</t>
  </si>
  <si>
    <t>Total Weight</t>
  </si>
  <si>
    <t>Black
RAL 9017</t>
  </si>
  <si>
    <t>Purple
RAL 4006</t>
  </si>
  <si>
    <t>Blue
RAL 5015</t>
  </si>
  <si>
    <t>light green
RAL 6018</t>
  </si>
  <si>
    <t>Green
RAL 6024</t>
  </si>
  <si>
    <t>Brown
RAL 8016</t>
  </si>
  <si>
    <t>Grey
RAL 7001</t>
  </si>
  <si>
    <t>NEON
Green</t>
  </si>
  <si>
    <t>NEON
yellow</t>
  </si>
  <si>
    <t>NEON
orange</t>
  </si>
  <si>
    <t>Orange 2009</t>
  </si>
  <si>
    <t>Light Blue 6034</t>
  </si>
  <si>
    <t>PICTURES:</t>
  </si>
  <si>
    <t>Whole Series</t>
  </si>
  <si>
    <t>Pictures:</t>
  </si>
  <si>
    <t>https://drive.google.com/drive/folders/1H88jUkRw_1VCYRSVobbyi-rQntLMLH7V?usp=sharing</t>
  </si>
  <si>
    <t>Pictures</t>
  </si>
  <si>
    <t>https://drive.google.com/drive/folders/1mO2b6OryJkUjrNdtbdXv-1XNWqlqcb01?usp=share_link</t>
  </si>
  <si>
    <t>https://drive.google.com/drive/folders/1DAQ8J_4wUt605FtYe4-C5381FMhKedxa?usp=sharing</t>
  </si>
  <si>
    <t>MIDA_Full_1</t>
  </si>
  <si>
    <t>Mida01</t>
  </si>
  <si>
    <t>MIda02</t>
  </si>
  <si>
    <t>Mida03</t>
  </si>
  <si>
    <t>Mida04</t>
  </si>
  <si>
    <t>Mida05</t>
  </si>
  <si>
    <t>Mida06</t>
  </si>
  <si>
    <t>Mida07</t>
  </si>
  <si>
    <t>Mida08</t>
  </si>
  <si>
    <t>Mida09</t>
  </si>
  <si>
    <t>Mida10</t>
  </si>
  <si>
    <t>Mida11</t>
  </si>
  <si>
    <t>Mida12</t>
  </si>
  <si>
    <t>Mida13</t>
  </si>
  <si>
    <t>Mida14</t>
  </si>
  <si>
    <t>Mida15</t>
  </si>
  <si>
    <t>Mida16</t>
  </si>
  <si>
    <t>Mida17</t>
  </si>
  <si>
    <t>Mida18</t>
  </si>
  <si>
    <t>Mida19</t>
  </si>
  <si>
    <t>Mida20</t>
  </si>
  <si>
    <t>Edges L</t>
  </si>
  <si>
    <t>Jugs XL 1</t>
  </si>
  <si>
    <t>Jugs XL 2</t>
  </si>
  <si>
    <t>Long XL 1</t>
  </si>
  <si>
    <t>Long XL 2</t>
  </si>
  <si>
    <t>Long XL 3</t>
  </si>
  <si>
    <t>2024-01</t>
  </si>
  <si>
    <t>Kaizun 2 PE</t>
  </si>
  <si>
    <t>9S, 7M, 10L, 14XL, 11XXL</t>
  </si>
  <si>
    <t>Kaizun DT 1</t>
  </si>
  <si>
    <t>Kaizun DT 2</t>
  </si>
  <si>
    <t>6L</t>
  </si>
  <si>
    <t>8M 7S</t>
  </si>
  <si>
    <t>2024-02</t>
  </si>
  <si>
    <t>2024-11</t>
  </si>
  <si>
    <t>XXS</t>
  </si>
  <si>
    <t>2024-12</t>
  </si>
  <si>
    <t>XS-S</t>
  </si>
  <si>
    <t>2024-13</t>
  </si>
  <si>
    <t>S-M</t>
  </si>
  <si>
    <t>Kaizun DT Full Set</t>
  </si>
  <si>
    <t>2024-14</t>
  </si>
  <si>
    <t>XS-M</t>
  </si>
  <si>
    <t>2024-15</t>
  </si>
  <si>
    <t>2024-16</t>
  </si>
  <si>
    <t>Shepot DT Set 1</t>
  </si>
  <si>
    <t>Shepot DT Set 2</t>
  </si>
  <si>
    <t>Shepot DT Set 3</t>
  </si>
  <si>
    <t>Shepot DT Set 4</t>
  </si>
  <si>
    <t>Shepot DT Set 5</t>
  </si>
  <si>
    <t>Shepot DT Full Set</t>
  </si>
  <si>
    <t>Shepot DT Set 7</t>
  </si>
  <si>
    <t>L</t>
  </si>
  <si>
    <t>Shepot DT Set 6</t>
  </si>
  <si>
    <t>M</t>
  </si>
  <si>
    <t>XXS-L</t>
  </si>
  <si>
    <t>Potok</t>
  </si>
  <si>
    <t>Messe Set</t>
  </si>
  <si>
    <t>Thermoplastic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</si>
</sst>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&quot;€&quot;"/>
    <numFmt numFmtId="165" formatCode="yyyy\-mm"/>
    <numFmt numFmtId="166" formatCode="#,##0.00\ [$€-1]"/>
    <numFmt numFmtId="167" formatCode="[$-407]mmm\ yy"/>
    <numFmt numFmtId="168" formatCode="0.0"/>
    <numFmt numFmtId="169" formatCode="#,##0.00\ [$€-407];[Red]\-#,##0.00\ [$€-407]"/>
  </numFmts>
  <fonts count="41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color rgb="FFFFFFFF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color theme="7"/>
      <name val="Calibri"/>
      <family val="2"/>
    </font>
    <font>
      <sz val="11"/>
      <color rgb="FFFFFFFF"/>
      <name val="Calibri"/>
      <family val="2"/>
    </font>
    <font>
      <sz val="10"/>
      <color rgb="FF000000"/>
      <name val="Arial"/>
      <family val="2"/>
    </font>
    <font>
      <sz val="28"/>
      <name val="Arial"/>
      <family val="2"/>
      <charset val="1"/>
    </font>
    <font>
      <sz val="12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5"/>
      <name val="Arial"/>
      <family val="2"/>
      <charset val="1"/>
    </font>
    <font>
      <i/>
      <sz val="12"/>
      <name val="Arial"/>
      <family val="2"/>
      <charset val="1"/>
    </font>
    <font>
      <sz val="10"/>
      <color rgb="FFFFFFFF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FFFFFF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FFFFFF"/>
      <name val="Arial"/>
      <family val="2"/>
      <charset val="1"/>
    </font>
    <font>
      <b/>
      <u/>
      <sz val="12"/>
      <name val="Arial"/>
      <family val="2"/>
      <charset val="1"/>
    </font>
    <font>
      <u/>
      <sz val="10"/>
      <color theme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</font>
    <font>
      <u/>
      <sz val="12"/>
      <color theme="1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9DA1AA"/>
        <bgColor rgb="FF9DA1AA"/>
      </patternFill>
    </fill>
    <fill>
      <patternFill patternType="solid">
        <fgColor rgb="FF84C3BE"/>
        <bgColor rgb="FF84C3BE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F44611"/>
        <bgColor rgb="FFF44611"/>
      </patternFill>
    </fill>
    <fill>
      <patternFill patternType="solid">
        <fgColor rgb="FFCC0605"/>
        <bgColor rgb="FFCC0605"/>
      </patternFill>
    </fill>
    <fill>
      <patternFill patternType="solid">
        <fgColor rgb="FFA03472"/>
        <bgColor rgb="FFA03472"/>
      </patternFill>
    </fill>
    <fill>
      <patternFill patternType="solid">
        <fgColor rgb="FF2271B3"/>
        <bgColor rgb="FF2271B3"/>
      </patternFill>
    </fill>
    <fill>
      <patternFill patternType="solid">
        <fgColor rgb="FF57A639"/>
        <bgColor rgb="FF57A639"/>
      </patternFill>
    </fill>
    <fill>
      <patternFill patternType="solid">
        <fgColor rgb="FF0A0A0A"/>
        <bgColor rgb="FF0A0A0A"/>
      </patternFill>
    </fill>
    <fill>
      <patternFill patternType="solid">
        <fgColor rgb="FFF4F4F4"/>
        <bgColor rgb="FFF4F4F4"/>
      </patternFill>
    </fill>
    <fill>
      <patternFill patternType="solid">
        <fgColor rgb="FFFF8300"/>
        <bgColor rgb="FFFF8300"/>
      </patternFill>
    </fill>
    <fill>
      <patternFill patternType="solid">
        <fgColor rgb="FFFF00E8"/>
        <bgColor rgb="FFFF00E8"/>
      </patternFill>
    </fill>
    <fill>
      <patternFill patternType="solid">
        <fgColor rgb="FF00FF70"/>
        <bgColor rgb="FF00FF70"/>
      </patternFill>
    </fill>
    <fill>
      <patternFill patternType="solid">
        <fgColor rgb="FFEFEFEF"/>
        <bgColor rgb="FFEFEFEF"/>
      </patternFill>
    </fill>
    <fill>
      <patternFill patternType="solid">
        <fgColor rgb="FFFF9900"/>
        <bgColor rgb="FFFF950E"/>
      </patternFill>
    </fill>
    <fill>
      <patternFill patternType="solid">
        <fgColor rgb="FFFF0000"/>
        <bgColor rgb="FF993300"/>
      </patternFill>
    </fill>
    <fill>
      <patternFill patternType="solid">
        <fgColor rgb="FF9900FF"/>
        <bgColor rgb="FF800080"/>
      </patternFill>
    </fill>
    <fill>
      <patternFill patternType="solid">
        <fgColor rgb="FF0066FF"/>
        <bgColor rgb="FF3366FF"/>
      </patternFill>
    </fill>
    <fill>
      <patternFill patternType="solid">
        <fgColor rgb="FF99FFFF"/>
        <bgColor rgb="FFCCFFFF"/>
      </patternFill>
    </fill>
    <fill>
      <patternFill patternType="solid">
        <fgColor rgb="FF99FF33"/>
        <bgColor rgb="FFCCFFCC"/>
      </patternFill>
    </fill>
    <fill>
      <patternFill patternType="solid">
        <fgColor rgb="FF009900"/>
        <bgColor rgb="FF339966"/>
      </patternFill>
    </fill>
    <fill>
      <patternFill patternType="solid">
        <fgColor rgb="FF661900"/>
        <bgColor rgb="FF800000"/>
      </patternFill>
    </fill>
    <fill>
      <patternFill patternType="solid">
        <fgColor rgb="FF999999"/>
        <bgColor rgb="FF808080"/>
      </patternFill>
    </fill>
    <fill>
      <patternFill patternType="solid">
        <fgColor rgb="FF000000"/>
        <bgColor rgb="FF003300"/>
      </patternFill>
    </fill>
    <fill>
      <patternFill patternType="solid">
        <fgColor rgb="FF00FF00"/>
        <bgColor rgb="FF009900"/>
      </patternFill>
    </fill>
    <fill>
      <patternFill patternType="solid">
        <fgColor rgb="FFFF00FF"/>
        <bgColor rgb="FFFF00FF"/>
      </patternFill>
    </fill>
    <fill>
      <patternFill patternType="solid">
        <fgColor rgb="FFFFFF66"/>
        <bgColor rgb="FFFFFF00"/>
      </patternFill>
    </fill>
    <fill>
      <patternFill patternType="solid">
        <fgColor rgb="FFFF950E"/>
        <bgColor rgb="FFFF990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FFFF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medium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4">
    <xf numFmtId="0" fontId="0" fillId="0" borderId="0"/>
    <xf numFmtId="44" fontId="2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43" fontId="39" fillId="0" borderId="0" applyFont="0" applyFill="0" applyBorder="0" applyAlignment="0" applyProtection="0"/>
  </cellStyleXfs>
  <cellXfs count="263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1" fillId="0" borderId="2" xfId="0" applyFont="1" applyBorder="1"/>
    <xf numFmtId="9" fontId="1" fillId="0" borderId="3" xfId="0" applyNumberFormat="1" applyFont="1" applyBorder="1"/>
    <xf numFmtId="0" fontId="3" fillId="2" borderId="4" xfId="0" applyFont="1" applyFill="1" applyBorder="1"/>
    <xf numFmtId="164" fontId="3" fillId="0" borderId="4" xfId="0" applyNumberFormat="1" applyFont="1" applyBorder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 textRotation="90"/>
    </xf>
    <xf numFmtId="0" fontId="11" fillId="7" borderId="1" xfId="0" applyFont="1" applyFill="1" applyBorder="1" applyAlignment="1">
      <alignment horizontal="center" textRotation="90"/>
    </xf>
    <xf numFmtId="0" fontId="11" fillId="3" borderId="1" xfId="0" applyFont="1" applyFill="1" applyBorder="1" applyAlignment="1">
      <alignment horizontal="center" textRotation="90"/>
    </xf>
    <xf numFmtId="0" fontId="12" fillId="8" borderId="1" xfId="0" applyFont="1" applyFill="1" applyBorder="1" applyAlignment="1">
      <alignment horizontal="center" textRotation="90"/>
    </xf>
    <xf numFmtId="0" fontId="11" fillId="9" borderId="1" xfId="0" applyFont="1" applyFill="1" applyBorder="1" applyAlignment="1">
      <alignment horizontal="center" textRotation="90"/>
    </xf>
    <xf numFmtId="0" fontId="12" fillId="10" borderId="1" xfId="0" applyFont="1" applyFill="1" applyBorder="1" applyAlignment="1">
      <alignment horizontal="center" textRotation="90"/>
    </xf>
    <xf numFmtId="0" fontId="11" fillId="11" borderId="1" xfId="0" applyFont="1" applyFill="1" applyBorder="1" applyAlignment="1">
      <alignment horizontal="center" textRotation="90"/>
    </xf>
    <xf numFmtId="0" fontId="11" fillId="2" borderId="1" xfId="0" applyFont="1" applyFill="1" applyBorder="1" applyAlignment="1">
      <alignment horizontal="center" textRotation="90"/>
    </xf>
    <xf numFmtId="0" fontId="13" fillId="12" borderId="1" xfId="0" applyFont="1" applyFill="1" applyBorder="1" applyAlignment="1">
      <alignment horizontal="center" textRotation="90"/>
    </xf>
    <xf numFmtId="0" fontId="11" fillId="13" borderId="5" xfId="0" applyFont="1" applyFill="1" applyBorder="1" applyAlignment="1">
      <alignment horizontal="center" textRotation="90"/>
    </xf>
    <xf numFmtId="0" fontId="11" fillId="14" borderId="4" xfId="0" applyFont="1" applyFill="1" applyBorder="1" applyAlignment="1">
      <alignment horizontal="center" textRotation="90"/>
    </xf>
    <xf numFmtId="0" fontId="11" fillId="15" borderId="4" xfId="0" applyFont="1" applyFill="1" applyBorder="1" applyAlignment="1">
      <alignment horizontal="center" textRotation="90"/>
    </xf>
    <xf numFmtId="0" fontId="11" fillId="16" borderId="4" xfId="0" applyFont="1" applyFill="1" applyBorder="1" applyAlignment="1">
      <alignment horizontal="center" textRotation="90"/>
    </xf>
    <xf numFmtId="0" fontId="11" fillId="5" borderId="7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/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6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6" fontId="16" fillId="0" borderId="0" xfId="0" applyNumberFormat="1" applyFont="1" applyAlignment="1">
      <alignment horizontal="center"/>
    </xf>
    <xf numFmtId="0" fontId="17" fillId="17" borderId="4" xfId="0" applyFont="1" applyFill="1" applyBorder="1" applyAlignment="1">
      <alignment horizontal="center"/>
    </xf>
    <xf numFmtId="164" fontId="17" fillId="17" borderId="4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right"/>
    </xf>
    <xf numFmtId="44" fontId="1" fillId="0" borderId="1" xfId="1" applyFont="1" applyBorder="1"/>
    <xf numFmtId="0" fontId="0" fillId="0" borderId="18" xfId="0" applyBorder="1"/>
    <xf numFmtId="0" fontId="21" fillId="0" borderId="0" xfId="0" applyFont="1"/>
    <xf numFmtId="167" fontId="0" fillId="0" borderId="0" xfId="0" applyNumberFormat="1" applyAlignment="1">
      <alignment horizontal="center"/>
    </xf>
    <xf numFmtId="0" fontId="22" fillId="0" borderId="0" xfId="0" applyFont="1" applyAlignment="1">
      <alignment horizontal="center"/>
    </xf>
    <xf numFmtId="168" fontId="2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3" fillId="0" borderId="19" xfId="0" applyFont="1" applyBorder="1" applyAlignment="1">
      <alignment horizontal="center"/>
    </xf>
    <xf numFmtId="1" fontId="24" fillId="6" borderId="19" xfId="0" applyNumberFormat="1" applyFont="1" applyFill="1" applyBorder="1" applyAlignment="1">
      <alignment horizontal="center"/>
    </xf>
    <xf numFmtId="0" fontId="23" fillId="18" borderId="19" xfId="0" applyFont="1" applyFill="1" applyBorder="1" applyAlignment="1">
      <alignment horizontal="center"/>
    </xf>
    <xf numFmtId="1" fontId="24" fillId="19" borderId="19" xfId="0" applyNumberFormat="1" applyFont="1" applyFill="1" applyBorder="1" applyAlignment="1">
      <alignment horizontal="center"/>
    </xf>
    <xf numFmtId="1" fontId="24" fillId="20" borderId="19" xfId="0" applyNumberFormat="1" applyFont="1" applyFill="1" applyBorder="1" applyAlignment="1">
      <alignment horizontal="center"/>
    </xf>
    <xf numFmtId="1" fontId="24" fillId="21" borderId="19" xfId="0" applyNumberFormat="1" applyFont="1" applyFill="1" applyBorder="1" applyAlignment="1">
      <alignment horizontal="center"/>
    </xf>
    <xf numFmtId="1" fontId="24" fillId="22" borderId="19" xfId="0" applyNumberFormat="1" applyFont="1" applyFill="1" applyBorder="1" applyAlignment="1">
      <alignment horizontal="center"/>
    </xf>
    <xf numFmtId="1" fontId="24" fillId="23" borderId="19" xfId="0" applyNumberFormat="1" applyFont="1" applyFill="1" applyBorder="1" applyAlignment="1">
      <alignment horizontal="center"/>
    </xf>
    <xf numFmtId="1" fontId="24" fillId="24" borderId="19" xfId="0" applyNumberFormat="1" applyFont="1" applyFill="1" applyBorder="1" applyAlignment="1">
      <alignment horizontal="center"/>
    </xf>
    <xf numFmtId="1" fontId="25" fillId="25" borderId="19" xfId="0" applyNumberFormat="1" applyFont="1" applyFill="1" applyBorder="1" applyAlignment="1">
      <alignment horizontal="center"/>
    </xf>
    <xf numFmtId="1" fontId="24" fillId="26" borderId="19" xfId="0" applyNumberFormat="1" applyFont="1" applyFill="1" applyBorder="1" applyAlignment="1">
      <alignment horizontal="center"/>
    </xf>
    <xf numFmtId="1" fontId="25" fillId="27" borderId="20" xfId="0" applyNumberFormat="1" applyFont="1" applyFill="1" applyBorder="1" applyAlignment="1">
      <alignment horizontal="center"/>
    </xf>
    <xf numFmtId="1" fontId="24" fillId="28" borderId="19" xfId="0" applyNumberFormat="1" applyFont="1" applyFill="1" applyBorder="1" applyAlignment="1">
      <alignment horizontal="center"/>
    </xf>
    <xf numFmtId="1" fontId="24" fillId="29" borderId="19" xfId="0" applyNumberFormat="1" applyFont="1" applyFill="1" applyBorder="1" applyAlignment="1">
      <alignment horizontal="center"/>
    </xf>
    <xf numFmtId="1" fontId="24" fillId="30" borderId="19" xfId="0" applyNumberFormat="1" applyFont="1" applyFill="1" applyBorder="1" applyAlignment="1">
      <alignment horizontal="center"/>
    </xf>
    <xf numFmtId="1" fontId="24" fillId="31" borderId="19" xfId="0" applyNumberFormat="1" applyFont="1" applyFill="1" applyBorder="1" applyAlignment="1">
      <alignment horizontal="center"/>
    </xf>
    <xf numFmtId="0" fontId="26" fillId="0" borderId="19" xfId="0" applyFont="1" applyBorder="1"/>
    <xf numFmtId="169" fontId="26" fillId="0" borderId="19" xfId="0" applyNumberFormat="1" applyFont="1" applyBorder="1"/>
    <xf numFmtId="0" fontId="27" fillId="0" borderId="0" xfId="0" applyFont="1" applyAlignment="1">
      <alignment horizontal="center"/>
    </xf>
    <xf numFmtId="0" fontId="28" fillId="0" borderId="0" xfId="0" applyFont="1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6" borderId="0" xfId="0" applyFont="1" applyFill="1" applyAlignment="1">
      <alignment horizontal="center" vertical="center" wrapText="1"/>
    </xf>
    <xf numFmtId="0" fontId="29" fillId="18" borderId="0" xfId="0" applyFont="1" applyFill="1" applyAlignment="1">
      <alignment horizontal="center" vertical="center" wrapText="1"/>
    </xf>
    <xf numFmtId="0" fontId="29" fillId="19" borderId="0" xfId="0" applyFont="1" applyFill="1" applyAlignment="1">
      <alignment horizontal="center" vertical="center" wrapText="1"/>
    </xf>
    <xf numFmtId="0" fontId="29" fillId="20" borderId="0" xfId="0" applyFont="1" applyFill="1" applyAlignment="1">
      <alignment horizontal="center" vertical="center" wrapText="1"/>
    </xf>
    <xf numFmtId="0" fontId="29" fillId="21" borderId="0" xfId="0" applyFont="1" applyFill="1" applyAlignment="1">
      <alignment horizontal="center" vertical="center" wrapText="1"/>
    </xf>
    <xf numFmtId="0" fontId="29" fillId="22" borderId="0" xfId="0" applyFont="1" applyFill="1" applyAlignment="1">
      <alignment horizontal="center" vertical="center" wrapText="1"/>
    </xf>
    <xf numFmtId="0" fontId="29" fillId="23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30" fillId="25" borderId="0" xfId="0" applyFont="1" applyFill="1" applyAlignment="1">
      <alignment horizontal="center" vertical="center" wrapText="1"/>
    </xf>
    <xf numFmtId="0" fontId="29" fillId="26" borderId="0" xfId="0" applyFont="1" applyFill="1" applyAlignment="1">
      <alignment horizontal="center" vertical="center" wrapText="1"/>
    </xf>
    <xf numFmtId="0" fontId="29" fillId="28" borderId="0" xfId="0" applyFont="1" applyFill="1" applyAlignment="1">
      <alignment horizontal="center" vertical="center" wrapText="1"/>
    </xf>
    <xf numFmtId="0" fontId="29" fillId="29" borderId="0" xfId="0" applyFont="1" applyFill="1" applyAlignment="1">
      <alignment horizontal="center" vertical="center" wrapText="1"/>
    </xf>
    <xf numFmtId="0" fontId="29" fillId="30" borderId="0" xfId="0" applyFont="1" applyFill="1" applyAlignment="1">
      <alignment horizontal="center" vertical="center" wrapText="1"/>
    </xf>
    <xf numFmtId="0" fontId="29" fillId="31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" fontId="0" fillId="0" borderId="0" xfId="0" applyNumberFormat="1"/>
    <xf numFmtId="169" fontId="0" fillId="0" borderId="0" xfId="0" applyNumberFormat="1"/>
    <xf numFmtId="0" fontId="0" fillId="0" borderId="21" xfId="0" applyBorder="1"/>
    <xf numFmtId="0" fontId="0" fillId="0" borderId="18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1" fontId="31" fillId="0" borderId="18" xfId="0" applyNumberFormat="1" applyFont="1" applyBorder="1" applyAlignment="1">
      <alignment horizontal="center"/>
    </xf>
    <xf numFmtId="1" fontId="24" fillId="6" borderId="18" xfId="0" applyNumberFormat="1" applyFont="1" applyFill="1" applyBorder="1" applyAlignment="1">
      <alignment horizontal="center"/>
    </xf>
    <xf numFmtId="0" fontId="23" fillId="18" borderId="18" xfId="0" applyFont="1" applyFill="1" applyBorder="1" applyAlignment="1">
      <alignment horizontal="center"/>
    </xf>
    <xf numFmtId="1" fontId="24" fillId="19" borderId="18" xfId="0" applyNumberFormat="1" applyFont="1" applyFill="1" applyBorder="1" applyAlignment="1">
      <alignment horizontal="center"/>
    </xf>
    <xf numFmtId="1" fontId="24" fillId="20" borderId="18" xfId="0" applyNumberFormat="1" applyFont="1" applyFill="1" applyBorder="1" applyAlignment="1">
      <alignment horizontal="center"/>
    </xf>
    <xf numFmtId="1" fontId="24" fillId="21" borderId="18" xfId="0" applyNumberFormat="1" applyFont="1" applyFill="1" applyBorder="1" applyAlignment="1">
      <alignment horizontal="center"/>
    </xf>
    <xf numFmtId="1" fontId="24" fillId="22" borderId="18" xfId="0" applyNumberFormat="1" applyFont="1" applyFill="1" applyBorder="1" applyAlignment="1">
      <alignment horizontal="center"/>
    </xf>
    <xf numFmtId="1" fontId="24" fillId="23" borderId="18" xfId="0" applyNumberFormat="1" applyFont="1" applyFill="1" applyBorder="1" applyAlignment="1">
      <alignment horizontal="center"/>
    </xf>
    <xf numFmtId="1" fontId="24" fillId="24" borderId="18" xfId="0" applyNumberFormat="1" applyFont="1" applyFill="1" applyBorder="1" applyAlignment="1">
      <alignment horizontal="center"/>
    </xf>
    <xf numFmtId="1" fontId="25" fillId="25" borderId="18" xfId="0" applyNumberFormat="1" applyFont="1" applyFill="1" applyBorder="1" applyAlignment="1">
      <alignment horizontal="center"/>
    </xf>
    <xf numFmtId="1" fontId="24" fillId="26" borderId="18" xfId="0" applyNumberFormat="1" applyFont="1" applyFill="1" applyBorder="1" applyAlignment="1">
      <alignment horizontal="center"/>
    </xf>
    <xf numFmtId="1" fontId="25" fillId="27" borderId="22" xfId="0" applyNumberFormat="1" applyFont="1" applyFill="1" applyBorder="1" applyAlignment="1">
      <alignment horizontal="center"/>
    </xf>
    <xf numFmtId="1" fontId="24" fillId="28" borderId="18" xfId="0" applyNumberFormat="1" applyFont="1" applyFill="1" applyBorder="1" applyAlignment="1">
      <alignment horizontal="center"/>
    </xf>
    <xf numFmtId="1" fontId="24" fillId="29" borderId="18" xfId="0" applyNumberFormat="1" applyFont="1" applyFill="1" applyBorder="1" applyAlignment="1">
      <alignment horizontal="center"/>
    </xf>
    <xf numFmtId="1" fontId="24" fillId="30" borderId="18" xfId="0" applyNumberFormat="1" applyFont="1" applyFill="1" applyBorder="1" applyAlignment="1">
      <alignment horizontal="center"/>
    </xf>
    <xf numFmtId="1" fontId="24" fillId="31" borderId="18" xfId="0" applyNumberFormat="1" applyFont="1" applyFill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23" xfId="0" applyNumberFormat="1" applyBorder="1" applyAlignment="1">
      <alignment horizontal="center"/>
    </xf>
    <xf numFmtId="1" fontId="31" fillId="0" borderId="23" xfId="0" applyNumberFormat="1" applyFont="1" applyBorder="1" applyAlignment="1">
      <alignment horizontal="center"/>
    </xf>
    <xf numFmtId="1" fontId="24" fillId="6" borderId="23" xfId="0" applyNumberFormat="1" applyFont="1" applyFill="1" applyBorder="1" applyAlignment="1">
      <alignment horizontal="center"/>
    </xf>
    <xf numFmtId="0" fontId="23" fillId="18" borderId="23" xfId="0" applyFont="1" applyFill="1" applyBorder="1" applyAlignment="1">
      <alignment horizontal="center"/>
    </xf>
    <xf numFmtId="1" fontId="24" fillId="19" borderId="23" xfId="0" applyNumberFormat="1" applyFont="1" applyFill="1" applyBorder="1" applyAlignment="1">
      <alignment horizontal="center"/>
    </xf>
    <xf numFmtId="1" fontId="24" fillId="20" borderId="23" xfId="0" applyNumberFormat="1" applyFont="1" applyFill="1" applyBorder="1" applyAlignment="1">
      <alignment horizontal="center"/>
    </xf>
    <xf numFmtId="1" fontId="24" fillId="21" borderId="23" xfId="0" applyNumberFormat="1" applyFont="1" applyFill="1" applyBorder="1" applyAlignment="1">
      <alignment horizontal="center"/>
    </xf>
    <xf numFmtId="1" fontId="24" fillId="22" borderId="23" xfId="0" applyNumberFormat="1" applyFont="1" applyFill="1" applyBorder="1" applyAlignment="1">
      <alignment horizontal="center"/>
    </xf>
    <xf numFmtId="1" fontId="24" fillId="23" borderId="23" xfId="0" applyNumberFormat="1" applyFont="1" applyFill="1" applyBorder="1" applyAlignment="1">
      <alignment horizontal="center"/>
    </xf>
    <xf numFmtId="1" fontId="24" fillId="24" borderId="23" xfId="0" applyNumberFormat="1" applyFont="1" applyFill="1" applyBorder="1" applyAlignment="1">
      <alignment horizontal="center"/>
    </xf>
    <xf numFmtId="1" fontId="25" fillId="25" borderId="23" xfId="0" applyNumberFormat="1" applyFont="1" applyFill="1" applyBorder="1" applyAlignment="1">
      <alignment horizontal="center"/>
    </xf>
    <xf numFmtId="1" fontId="24" fillId="26" borderId="23" xfId="0" applyNumberFormat="1" applyFont="1" applyFill="1" applyBorder="1" applyAlignment="1">
      <alignment horizontal="center"/>
    </xf>
    <xf numFmtId="1" fontId="24" fillId="28" borderId="23" xfId="0" applyNumberFormat="1" applyFont="1" applyFill="1" applyBorder="1" applyAlignment="1">
      <alignment horizontal="center"/>
    </xf>
    <xf numFmtId="1" fontId="24" fillId="29" borderId="23" xfId="0" applyNumberFormat="1" applyFont="1" applyFill="1" applyBorder="1" applyAlignment="1">
      <alignment horizontal="center"/>
    </xf>
    <xf numFmtId="1" fontId="24" fillId="30" borderId="23" xfId="0" applyNumberFormat="1" applyFont="1" applyFill="1" applyBorder="1" applyAlignment="1">
      <alignment horizontal="center"/>
    </xf>
    <xf numFmtId="1" fontId="24" fillId="31" borderId="23" xfId="0" applyNumberFormat="1" applyFont="1" applyFill="1" applyBorder="1" applyAlignment="1">
      <alignment horizontal="center"/>
    </xf>
    <xf numFmtId="0" fontId="28" fillId="0" borderId="24" xfId="0" applyFont="1" applyBorder="1"/>
    <xf numFmtId="0" fontId="0" fillId="0" borderId="25" xfId="0" applyBorder="1"/>
    <xf numFmtId="0" fontId="23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23" fillId="0" borderId="0" xfId="0" applyFont="1"/>
    <xf numFmtId="0" fontId="33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30" fillId="27" borderId="24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7" xfId="0" applyBorder="1" applyAlignment="1">
      <alignment horizontal="center"/>
    </xf>
    <xf numFmtId="2" fontId="0" fillId="0" borderId="27" xfId="0" applyNumberFormat="1" applyBorder="1" applyAlignment="1">
      <alignment horizontal="center"/>
    </xf>
    <xf numFmtId="1" fontId="31" fillId="0" borderId="27" xfId="0" applyNumberFormat="1" applyFont="1" applyBorder="1" applyAlignment="1">
      <alignment horizontal="center"/>
    </xf>
    <xf numFmtId="1" fontId="24" fillId="6" borderId="27" xfId="0" applyNumberFormat="1" applyFont="1" applyFill="1" applyBorder="1" applyAlignment="1">
      <alignment horizontal="center"/>
    </xf>
    <xf numFmtId="0" fontId="23" fillId="18" borderId="27" xfId="0" applyFont="1" applyFill="1" applyBorder="1" applyAlignment="1">
      <alignment horizontal="center"/>
    </xf>
    <xf numFmtId="1" fontId="24" fillId="19" borderId="27" xfId="0" applyNumberFormat="1" applyFont="1" applyFill="1" applyBorder="1" applyAlignment="1">
      <alignment horizontal="center"/>
    </xf>
    <xf numFmtId="1" fontId="24" fillId="20" borderId="27" xfId="0" applyNumberFormat="1" applyFont="1" applyFill="1" applyBorder="1" applyAlignment="1">
      <alignment horizontal="center"/>
    </xf>
    <xf numFmtId="1" fontId="24" fillId="21" borderId="27" xfId="0" applyNumberFormat="1" applyFont="1" applyFill="1" applyBorder="1" applyAlignment="1">
      <alignment horizontal="center"/>
    </xf>
    <xf numFmtId="1" fontId="24" fillId="22" borderId="27" xfId="0" applyNumberFormat="1" applyFont="1" applyFill="1" applyBorder="1" applyAlignment="1">
      <alignment horizontal="center"/>
    </xf>
    <xf numFmtId="1" fontId="24" fillId="23" borderId="27" xfId="0" applyNumberFormat="1" applyFont="1" applyFill="1" applyBorder="1" applyAlignment="1">
      <alignment horizontal="center"/>
    </xf>
    <xf numFmtId="1" fontId="24" fillId="24" borderId="27" xfId="0" applyNumberFormat="1" applyFont="1" applyFill="1" applyBorder="1" applyAlignment="1">
      <alignment horizontal="center"/>
    </xf>
    <xf numFmtId="1" fontId="25" fillId="25" borderId="27" xfId="0" applyNumberFormat="1" applyFont="1" applyFill="1" applyBorder="1" applyAlignment="1">
      <alignment horizontal="center"/>
    </xf>
    <xf numFmtId="1" fontId="24" fillId="26" borderId="27" xfId="0" applyNumberFormat="1" applyFont="1" applyFill="1" applyBorder="1" applyAlignment="1">
      <alignment horizontal="center"/>
    </xf>
    <xf numFmtId="1" fontId="25" fillId="27" borderId="28" xfId="0" applyNumberFormat="1" applyFont="1" applyFill="1" applyBorder="1" applyAlignment="1">
      <alignment horizontal="center"/>
    </xf>
    <xf numFmtId="1" fontId="24" fillId="28" borderId="27" xfId="0" applyNumberFormat="1" applyFont="1" applyFill="1" applyBorder="1" applyAlignment="1">
      <alignment horizontal="center"/>
    </xf>
    <xf numFmtId="1" fontId="24" fillId="29" borderId="27" xfId="0" applyNumberFormat="1" applyFont="1" applyFill="1" applyBorder="1" applyAlignment="1">
      <alignment horizontal="center"/>
    </xf>
    <xf numFmtId="1" fontId="24" fillId="30" borderId="27" xfId="0" applyNumberFormat="1" applyFont="1" applyFill="1" applyBorder="1" applyAlignment="1">
      <alignment horizontal="center"/>
    </xf>
    <xf numFmtId="1" fontId="24" fillId="31" borderId="27" xfId="0" applyNumberFormat="1" applyFont="1" applyFill="1" applyBorder="1" applyAlignment="1">
      <alignment horizontal="center"/>
    </xf>
    <xf numFmtId="1" fontId="25" fillId="27" borderId="18" xfId="0" applyNumberFormat="1" applyFont="1" applyFill="1" applyBorder="1" applyAlignment="1">
      <alignment horizontal="center"/>
    </xf>
    <xf numFmtId="1" fontId="0" fillId="0" borderId="18" xfId="0" applyNumberFormat="1" applyBorder="1"/>
    <xf numFmtId="1" fontId="24" fillId="0" borderId="19" xfId="0" applyNumberFormat="1" applyFont="1" applyBorder="1" applyAlignment="1">
      <alignment horizontal="center"/>
    </xf>
    <xf numFmtId="1" fontId="24" fillId="0" borderId="18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26" fillId="0" borderId="19" xfId="0" applyNumberFormat="1" applyFont="1" applyBorder="1"/>
    <xf numFmtId="0" fontId="34" fillId="0" borderId="0" xfId="2" applyAlignment="1">
      <alignment horizontal="center"/>
    </xf>
    <xf numFmtId="164" fontId="1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34" fillId="0" borderId="0" xfId="2"/>
    <xf numFmtId="0" fontId="34" fillId="0" borderId="18" xfId="2" applyBorder="1"/>
    <xf numFmtId="0" fontId="34" fillId="0" borderId="27" xfId="2" applyBorder="1"/>
    <xf numFmtId="0" fontId="36" fillId="0" borderId="18" xfId="2" applyFont="1" applyBorder="1"/>
    <xf numFmtId="44" fontId="0" fillId="0" borderId="29" xfId="1" applyFont="1" applyBorder="1" applyAlignment="1">
      <alignment horizontal="center"/>
    </xf>
    <xf numFmtId="44" fontId="0" fillId="0" borderId="18" xfId="1" applyFont="1" applyBorder="1" applyAlignment="1">
      <alignment horizontal="center"/>
    </xf>
    <xf numFmtId="44" fontId="0" fillId="0" borderId="27" xfId="1" applyFont="1" applyBorder="1" applyAlignment="1">
      <alignment horizontal="center"/>
    </xf>
    <xf numFmtId="44" fontId="0" fillId="0" borderId="23" xfId="1" applyFont="1" applyBorder="1" applyAlignment="1">
      <alignment horizontal="center"/>
    </xf>
    <xf numFmtId="165" fontId="5" fillId="5" borderId="30" xfId="0" applyNumberFormat="1" applyFont="1" applyFill="1" applyBorder="1" applyAlignment="1">
      <alignment horizontal="center"/>
    </xf>
    <xf numFmtId="0" fontId="34" fillId="5" borderId="30" xfId="2" applyFill="1" applyBorder="1" applyAlignment="1">
      <alignment horizontal="center"/>
    </xf>
    <xf numFmtId="0" fontId="8" fillId="5" borderId="30" xfId="0" applyFont="1" applyFill="1" applyBorder="1" applyAlignment="1">
      <alignment horizontal="center"/>
    </xf>
    <xf numFmtId="0" fontId="8" fillId="17" borderId="30" xfId="0" applyFont="1" applyFill="1" applyBorder="1" applyAlignment="1">
      <alignment horizontal="center"/>
    </xf>
    <xf numFmtId="166" fontId="14" fillId="5" borderId="30" xfId="0" applyNumberFormat="1" applyFont="1" applyFill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164" fontId="14" fillId="0" borderId="30" xfId="0" applyNumberFormat="1" applyFont="1" applyBorder="1" applyAlignment="1">
      <alignment horizontal="center"/>
    </xf>
    <xf numFmtId="165" fontId="5" fillId="5" borderId="18" xfId="0" applyNumberFormat="1" applyFont="1" applyFill="1" applyBorder="1" applyAlignment="1">
      <alignment horizontal="center"/>
    </xf>
    <xf numFmtId="0" fontId="34" fillId="5" borderId="18" xfId="2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17" borderId="18" xfId="0" applyFont="1" applyFill="1" applyBorder="1" applyAlignment="1">
      <alignment horizontal="center"/>
    </xf>
    <xf numFmtId="166" fontId="14" fillId="5" borderId="18" xfId="0" applyNumberFormat="1" applyFont="1" applyFill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14" fillId="0" borderId="18" xfId="0" applyNumberFormat="1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1" fillId="11" borderId="30" xfId="0" applyFont="1" applyFill="1" applyBorder="1" applyAlignment="1">
      <alignment horizontal="center" textRotation="90"/>
    </xf>
    <xf numFmtId="0" fontId="11" fillId="2" borderId="30" xfId="0" applyFont="1" applyFill="1" applyBorder="1" applyAlignment="1">
      <alignment horizontal="center" textRotation="90"/>
    </xf>
    <xf numFmtId="0" fontId="13" fillId="12" borderId="30" xfId="0" applyFont="1" applyFill="1" applyBorder="1" applyAlignment="1">
      <alignment horizontal="center" textRotation="90"/>
    </xf>
    <xf numFmtId="0" fontId="11" fillId="13" borderId="8" xfId="0" applyFont="1" applyFill="1" applyBorder="1" applyAlignment="1">
      <alignment horizontal="center" textRotation="90"/>
    </xf>
    <xf numFmtId="0" fontId="11" fillId="14" borderId="31" xfId="0" applyFont="1" applyFill="1" applyBorder="1" applyAlignment="1">
      <alignment horizontal="center" textRotation="90"/>
    </xf>
    <xf numFmtId="0" fontId="11" fillId="15" borderId="31" xfId="0" applyFont="1" applyFill="1" applyBorder="1" applyAlignment="1">
      <alignment horizontal="center" textRotation="90"/>
    </xf>
    <xf numFmtId="0" fontId="11" fillId="16" borderId="31" xfId="0" applyFont="1" applyFill="1" applyBorder="1" applyAlignment="1">
      <alignment horizontal="center" textRotation="90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44" fontId="14" fillId="5" borderId="1" xfId="1" applyFont="1" applyFill="1" applyBorder="1" applyAlignment="1"/>
    <xf numFmtId="44" fontId="14" fillId="5" borderId="1" xfId="1" applyFont="1" applyFill="1" applyBorder="1" applyAlignment="1">
      <alignment horizontal="right"/>
    </xf>
    <xf numFmtId="2" fontId="15" fillId="0" borderId="1" xfId="0" applyNumberFormat="1" applyFont="1" applyBorder="1" applyAlignment="1">
      <alignment horizontal="center" textRotation="90"/>
    </xf>
    <xf numFmtId="2" fontId="5" fillId="0" borderId="1" xfId="0" applyNumberFormat="1" applyFont="1" applyBorder="1" applyAlignment="1">
      <alignment horizontal="center" textRotation="90"/>
    </xf>
    <xf numFmtId="2" fontId="5" fillId="0" borderId="5" xfId="0" applyNumberFormat="1" applyFont="1" applyBorder="1" applyAlignment="1">
      <alignment horizontal="center" textRotation="90"/>
    </xf>
    <xf numFmtId="2" fontId="15" fillId="0" borderId="18" xfId="0" applyNumberFormat="1" applyFont="1" applyBorder="1" applyAlignment="1">
      <alignment horizontal="center" textRotation="90"/>
    </xf>
    <xf numFmtId="2" fontId="37" fillId="0" borderId="18" xfId="0" applyNumberFormat="1" applyFont="1" applyBorder="1" applyAlignment="1">
      <alignment horizontal="center" textRotation="90"/>
    </xf>
    <xf numFmtId="0" fontId="38" fillId="5" borderId="30" xfId="2" applyFont="1" applyFill="1" applyBorder="1" applyAlignment="1">
      <alignment horizontal="center"/>
    </xf>
    <xf numFmtId="0" fontId="5" fillId="5" borderId="30" xfId="0" applyFont="1" applyFill="1" applyBorder="1" applyAlignment="1">
      <alignment horizontal="center"/>
    </xf>
    <xf numFmtId="0" fontId="5" fillId="17" borderId="30" xfId="0" applyFont="1" applyFill="1" applyBorder="1" applyAlignment="1">
      <alignment horizontal="center"/>
    </xf>
    <xf numFmtId="166" fontId="14" fillId="5" borderId="30" xfId="0" applyNumberFormat="1" applyFont="1" applyFill="1" applyBorder="1"/>
    <xf numFmtId="0" fontId="15" fillId="0" borderId="3" xfId="0" applyFont="1" applyBorder="1" applyAlignment="1">
      <alignment horizontal="center"/>
    </xf>
    <xf numFmtId="0" fontId="40" fillId="5" borderId="18" xfId="2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5" fillId="17" borderId="18" xfId="0" applyFont="1" applyFill="1" applyBorder="1" applyAlignment="1">
      <alignment horizontal="center"/>
    </xf>
    <xf numFmtId="166" fontId="14" fillId="5" borderId="18" xfId="0" applyNumberFormat="1" applyFont="1" applyFill="1" applyBorder="1"/>
    <xf numFmtId="164" fontId="17" fillId="17" borderId="4" xfId="1" applyNumberFormat="1" applyFont="1" applyFill="1" applyBorder="1" applyAlignment="1">
      <alignment horizontal="center"/>
    </xf>
    <xf numFmtId="43" fontId="17" fillId="17" borderId="4" xfId="3" applyFont="1" applyFill="1" applyBorder="1" applyAlignment="1">
      <alignment horizontal="center"/>
    </xf>
    <xf numFmtId="165" fontId="5" fillId="5" borderId="23" xfId="0" applyNumberFormat="1" applyFont="1" applyFill="1" applyBorder="1" applyAlignment="1">
      <alignment horizontal="center"/>
    </xf>
    <xf numFmtId="0" fontId="40" fillId="5" borderId="23" xfId="2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5" fillId="17" borderId="23" xfId="0" applyFont="1" applyFill="1" applyBorder="1" applyAlignment="1">
      <alignment horizontal="center"/>
    </xf>
    <xf numFmtId="166" fontId="14" fillId="5" borderId="23" xfId="0" applyNumberFormat="1" applyFont="1" applyFill="1" applyBorder="1"/>
    <xf numFmtId="0" fontId="15" fillId="0" borderId="23" xfId="0" applyFont="1" applyBorder="1" applyAlignment="1">
      <alignment horizontal="center"/>
    </xf>
    <xf numFmtId="0" fontId="20" fillId="0" borderId="18" xfId="0" applyFont="1" applyBorder="1"/>
    <xf numFmtId="0" fontId="1" fillId="3" borderId="5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1" fillId="4" borderId="8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0" borderId="2" xfId="0" applyFont="1" applyBorder="1"/>
    <xf numFmtId="0" fontId="0" fillId="0" borderId="0" xfId="0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1" fillId="0" borderId="0" xfId="0" applyFont="1"/>
    <xf numFmtId="0" fontId="9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0" fontId="15" fillId="17" borderId="15" xfId="0" applyFont="1" applyFill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4" fillId="0" borderId="26" xfId="0" applyFont="1" applyBorder="1" applyAlignment="1">
      <alignment horizontal="left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22" fillId="0" borderId="26" xfId="0" applyFont="1" applyBorder="1" applyAlignment="1">
      <alignment horizontal="center"/>
    </xf>
  </cellXfs>
  <cellStyles count="4">
    <cellStyle name="Komma" xfId="3" builtinId="3"/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92200" cy="596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092200" cy="5969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4140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41400" cy="6477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4140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C403C35-0C07-1744-9F59-2E7E3C2CE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41400" cy="647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dV8BYTeR40d3jpYdM_7sp1G-x8B8dc7H/view?usp=share_link" TargetMode="External"/><Relationship Id="rId2" Type="http://schemas.openxmlformats.org/officeDocument/2006/relationships/hyperlink" Target="https://drive.google.com/file/d/17U7hW03aOBEjqaUkWtaTVADtPO2sq_FT/view?usp=sharing" TargetMode="External"/><Relationship Id="rId1" Type="http://schemas.openxmlformats.org/officeDocument/2006/relationships/hyperlink" Target="https://drive.google.com/drive/folders/1mO2b6OryJkUjrNdtbdXv-1XNWqlqcb01?usp=share_link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KYjlyUyDbjn89qg4aCl6ylQKWS7n1NT/view?usp=sharing" TargetMode="External"/><Relationship Id="rId13" Type="http://schemas.openxmlformats.org/officeDocument/2006/relationships/hyperlink" Target="https://drive.google.com/file/d/1tdzqdWsin8XVAwzo_6DHolzWUUZJYKVJ/view?usp=sharing" TargetMode="External"/><Relationship Id="rId18" Type="http://schemas.openxmlformats.org/officeDocument/2006/relationships/hyperlink" Target="https://drive.google.com/file/d/1KbHiJ7Dg7KTVmFii0KW-MZ4Rs92qayph/view?usp=sharing" TargetMode="External"/><Relationship Id="rId3" Type="http://schemas.openxmlformats.org/officeDocument/2006/relationships/hyperlink" Target="https://drive.google.com/file/d/11J1Wz3GladDgjKzqFMQwF33pTu1ebxLK/view?usp=sharing" TargetMode="External"/><Relationship Id="rId21" Type="http://schemas.openxmlformats.org/officeDocument/2006/relationships/hyperlink" Target="https://drive.google.com/file/d/1Ndn7SHkw43Hmvi29ipBkJqZXjaOFLeRr/view?usp=sharing" TargetMode="External"/><Relationship Id="rId7" Type="http://schemas.openxmlformats.org/officeDocument/2006/relationships/hyperlink" Target="https://drive.google.com/file/d/13Kjcp6245Rg9WdEFAWhNQcabJVUdDJdN/view?usp=sharing" TargetMode="External"/><Relationship Id="rId12" Type="http://schemas.openxmlformats.org/officeDocument/2006/relationships/hyperlink" Target="https://drive.google.com/file/d/10V8LAXT2hWkAjrHZh2lbkiEV_G3_p-bK/view?usp=sharing" TargetMode="External"/><Relationship Id="rId17" Type="http://schemas.openxmlformats.org/officeDocument/2006/relationships/hyperlink" Target="https://drive.google.com/file/d/17nrCFi9ltE3vV7I3V_rZPiP0-yMbA2IJ/view?usp=sharing" TargetMode="External"/><Relationship Id="rId2" Type="http://schemas.openxmlformats.org/officeDocument/2006/relationships/hyperlink" Target="https://drive.google.com/file/d/186ep7Vjm4Ye8V0b4h7GpBEQNM9-h9aSv/view?usp=sharing" TargetMode="External"/><Relationship Id="rId16" Type="http://schemas.openxmlformats.org/officeDocument/2006/relationships/hyperlink" Target="https://drive.google.com/file/d/15dQLv31MoxwSkRS9N26LwRW5kkC7bsMp/view?usp=sharing" TargetMode="External"/><Relationship Id="rId20" Type="http://schemas.openxmlformats.org/officeDocument/2006/relationships/hyperlink" Target="https://drive.google.com/file/d/17UE8icWWYHuaTtM3tpAcQRs7fkKcWC2q/view?usp=sharing" TargetMode="External"/><Relationship Id="rId1" Type="http://schemas.openxmlformats.org/officeDocument/2006/relationships/hyperlink" Target="https://drive.google.com/drive/folders/1DAQ8J_4wUt605FtYe4-C5381FMhKedxa?usp=sharing" TargetMode="External"/><Relationship Id="rId6" Type="http://schemas.openxmlformats.org/officeDocument/2006/relationships/hyperlink" Target="https://drive.google.com/file/d/1D0mMCbBmrBF3Cc_zeRhkA52Xbbb5EDn9/view?usp=sharing" TargetMode="External"/><Relationship Id="rId11" Type="http://schemas.openxmlformats.org/officeDocument/2006/relationships/hyperlink" Target="https://drive.google.com/file/d/1WFGfybGl3QKlLCJE1IsluP0sIVSQuySG/view?usp=sharing" TargetMode="External"/><Relationship Id="rId5" Type="http://schemas.openxmlformats.org/officeDocument/2006/relationships/hyperlink" Target="https://drive.google.com/file/d/1kbvBvme4X10Tvy-4CL2L4aViScHMi_LB/view?usp=sharing" TargetMode="External"/><Relationship Id="rId15" Type="http://schemas.openxmlformats.org/officeDocument/2006/relationships/hyperlink" Target="https://drive.google.com/file/d/1U8gjNIui2dBeALxYvAh6yia5MiZnV5ad/view?usp=sharing" TargetMode="External"/><Relationship Id="rId10" Type="http://schemas.openxmlformats.org/officeDocument/2006/relationships/hyperlink" Target="https://drive.google.com/file/d/1unOGa-hzakyFs3NDaic33dlh0bAh8VbH/view?usp=sharing" TargetMode="External"/><Relationship Id="rId19" Type="http://schemas.openxmlformats.org/officeDocument/2006/relationships/hyperlink" Target="https://drive.google.com/file/d/1Ra6SSBj27fXQYG5IBlZjDPcAXbCzmmIO/view?usp=sharing" TargetMode="External"/><Relationship Id="rId4" Type="http://schemas.openxmlformats.org/officeDocument/2006/relationships/hyperlink" Target="https://drive.google.com/file/d/1NPsmFoa10imRyz5h7vptEaWfNOn-VXow/view?usp=sharing" TargetMode="External"/><Relationship Id="rId9" Type="http://schemas.openxmlformats.org/officeDocument/2006/relationships/hyperlink" Target="https://drive.google.com/file/d/1XjbPUaoaOfFmYW4ESSJ9obwJQswxUhU7/view?usp=sharing" TargetMode="External"/><Relationship Id="rId14" Type="http://schemas.openxmlformats.org/officeDocument/2006/relationships/hyperlink" Target="https://drive.google.com/file/d/1n7B97dVK2rFhomNBV1QDELhPFPSrg6Li/view?usp=sharing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drive.google.com/file/d/1MMhnD7lK_dyo6y0-9q7caVlgsor16SAp/view?usp=sharing" TargetMode="External"/><Relationship Id="rId1" Type="http://schemas.openxmlformats.org/officeDocument/2006/relationships/hyperlink" Target="https://drive.google.com/drive/folders/1H88jUkRw_1VCYRSVobbyi-rQntLMLH7V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F32"/>
  <sheetViews>
    <sheetView tabSelected="1" topLeftCell="A4" workbookViewId="0">
      <selection activeCell="F31" sqref="F31"/>
    </sheetView>
  </sheetViews>
  <sheetFormatPr baseColWidth="10" defaultColWidth="14.5" defaultRowHeight="15.75" customHeight="1" x14ac:dyDescent="0.15"/>
  <cols>
    <col min="1" max="1" width="19.5" customWidth="1"/>
    <col min="2" max="2" width="24.5" customWidth="1"/>
    <col min="3" max="3" width="29.5" customWidth="1"/>
  </cols>
  <sheetData>
    <row r="2" spans="1:3" ht="15.75" customHeight="1" x14ac:dyDescent="0.15">
      <c r="A2" s="250"/>
      <c r="B2" s="245"/>
    </row>
    <row r="3" spans="1:3" ht="15.75" customHeight="1" x14ac:dyDescent="0.15">
      <c r="A3" s="245"/>
      <c r="B3" s="245"/>
    </row>
    <row r="4" spans="1:3" ht="15.75" customHeight="1" x14ac:dyDescent="0.15">
      <c r="A4" s="245"/>
      <c r="B4" s="245"/>
    </row>
    <row r="6" spans="1:3" ht="15.75" customHeight="1" x14ac:dyDescent="0.15">
      <c r="B6" s="1" t="s">
        <v>0</v>
      </c>
      <c r="C6" s="1" t="s">
        <v>1</v>
      </c>
    </row>
    <row r="7" spans="1:3" ht="15.75" customHeight="1" x14ac:dyDescent="0.15">
      <c r="A7" s="2" t="s">
        <v>2</v>
      </c>
      <c r="B7" s="3"/>
      <c r="C7" s="3"/>
    </row>
    <row r="8" spans="1:3" ht="15.75" customHeight="1" x14ac:dyDescent="0.15">
      <c r="A8" s="2" t="s">
        <v>3</v>
      </c>
      <c r="B8" s="3"/>
      <c r="C8" s="3"/>
    </row>
    <row r="9" spans="1:3" ht="15.75" customHeight="1" x14ac:dyDescent="0.15">
      <c r="A9" s="2" t="s">
        <v>4</v>
      </c>
      <c r="B9" s="3"/>
      <c r="C9" s="3"/>
    </row>
    <row r="10" spans="1:3" ht="15.75" customHeight="1" x14ac:dyDescent="0.15">
      <c r="A10" s="2" t="s">
        <v>5</v>
      </c>
      <c r="B10" s="3"/>
      <c r="C10" s="3"/>
    </row>
    <row r="11" spans="1:3" ht="15.75" customHeight="1" x14ac:dyDescent="0.15">
      <c r="A11" s="2" t="s">
        <v>6</v>
      </c>
      <c r="B11" s="3"/>
      <c r="C11" s="3"/>
    </row>
    <row r="12" spans="1:3" ht="15.75" customHeight="1" x14ac:dyDescent="0.15">
      <c r="A12" s="2" t="s">
        <v>7</v>
      </c>
      <c r="B12" s="3"/>
      <c r="C12" s="4"/>
    </row>
    <row r="13" spans="1:3" ht="15.75" customHeight="1" x14ac:dyDescent="0.15">
      <c r="A13" s="2" t="s">
        <v>8</v>
      </c>
      <c r="B13" s="3"/>
      <c r="C13" s="3"/>
    </row>
    <row r="14" spans="1:3" ht="15.75" customHeight="1" x14ac:dyDescent="0.15">
      <c r="A14" s="2" t="s">
        <v>9</v>
      </c>
      <c r="B14" s="3"/>
      <c r="C14" s="4"/>
    </row>
    <row r="15" spans="1:3" ht="15.75" customHeight="1" x14ac:dyDescent="0.15">
      <c r="A15" s="2" t="s">
        <v>10</v>
      </c>
      <c r="B15" s="3"/>
      <c r="C15" s="4"/>
    </row>
    <row r="16" spans="1:3" ht="15.75" customHeight="1" x14ac:dyDescent="0.15">
      <c r="A16" s="2" t="s">
        <v>11</v>
      </c>
      <c r="B16" s="3"/>
      <c r="C16" s="3"/>
    </row>
    <row r="18" spans="1:6" ht="15.75" customHeight="1" x14ac:dyDescent="0.15">
      <c r="A18" s="2" t="s">
        <v>12</v>
      </c>
      <c r="B18" s="2" t="s">
        <v>13</v>
      </c>
      <c r="C18" s="2" t="s">
        <v>14</v>
      </c>
      <c r="D18" s="2" t="s">
        <v>15</v>
      </c>
      <c r="E18" s="2" t="s">
        <v>16</v>
      </c>
    </row>
    <row r="19" spans="1:6" ht="15.75" customHeight="1" x14ac:dyDescent="0.15">
      <c r="A19" s="2" t="s">
        <v>17</v>
      </c>
      <c r="B19" s="3">
        <f>Fiberglass!T17</f>
        <v>0</v>
      </c>
      <c r="C19" s="3">
        <f>Fiberglass!U17</f>
        <v>0</v>
      </c>
      <c r="D19" s="56">
        <f>Fiberglass!W17</f>
        <v>0</v>
      </c>
      <c r="E19" s="3">
        <f>Fiberglass!V17</f>
        <v>0</v>
      </c>
    </row>
    <row r="20" spans="1:6" ht="15.75" customHeight="1" x14ac:dyDescent="0.15">
      <c r="A20" s="2" t="s">
        <v>65</v>
      </c>
      <c r="B20" s="174">
        <f>'PU holds'!W30</f>
        <v>0</v>
      </c>
      <c r="C20" s="3">
        <f>'PU holds'!Y30</f>
        <v>0</v>
      </c>
      <c r="D20" s="56">
        <f>'PU holds'!Z30</f>
        <v>0</v>
      </c>
      <c r="E20" s="174">
        <f>'PU holds'!X30</f>
        <v>0</v>
      </c>
    </row>
    <row r="21" spans="1:6" ht="15.75" customHeight="1" x14ac:dyDescent="0.15">
      <c r="A21" s="2" t="s">
        <v>18</v>
      </c>
      <c r="B21" s="3">
        <f>'Polyester Holds'!S5+'Polyester Holds'!S6</f>
        <v>0</v>
      </c>
      <c r="C21" s="3">
        <f>'Polyester Holds'!T5+'Polyester Holds'!T6</f>
        <v>0</v>
      </c>
      <c r="D21" s="56">
        <f>'Polyester Holds'!V8</f>
        <v>0</v>
      </c>
      <c r="E21" s="3">
        <f>'Polyester Holds'!U5+'Polyester Holds'!U6</f>
        <v>0</v>
      </c>
    </row>
    <row r="22" spans="1:6" ht="15.75" customHeight="1" x14ac:dyDescent="0.15">
      <c r="A22" s="2" t="s">
        <v>156</v>
      </c>
      <c r="B22" s="174">
        <f>Thermoplastic!W10</f>
        <v>0</v>
      </c>
      <c r="C22" s="174">
        <f>Thermoplastic!Y10</f>
        <v>0</v>
      </c>
      <c r="D22" s="56">
        <f>Thermoplastic!Z10</f>
        <v>0</v>
      </c>
      <c r="E22" s="174">
        <f>Thermoplastic!X10</f>
        <v>0</v>
      </c>
    </row>
    <row r="23" spans="1:6" ht="15.75" customHeight="1" x14ac:dyDescent="0.15">
      <c r="A23" s="5" t="s">
        <v>15</v>
      </c>
      <c r="B23" s="6">
        <f>SUM(B19:B21)</f>
        <v>0</v>
      </c>
      <c r="C23" s="6">
        <f>SUM(C19:C21)</f>
        <v>0</v>
      </c>
      <c r="D23" s="7">
        <f>SUM(D19:D21)</f>
        <v>0</v>
      </c>
      <c r="E23" s="6">
        <f>SUM(E19:E21)</f>
        <v>0</v>
      </c>
    </row>
    <row r="24" spans="1:6" ht="15.75" customHeight="1" x14ac:dyDescent="0.15">
      <c r="C24" s="8"/>
      <c r="D24" s="9"/>
    </row>
    <row r="25" spans="1:6" ht="16" x14ac:dyDescent="0.2">
      <c r="C25" s="10" t="s">
        <v>15</v>
      </c>
      <c r="D25" s="11">
        <f>D23-(D24*D23)</f>
        <v>0</v>
      </c>
      <c r="E25" s="12"/>
    </row>
    <row r="27" spans="1:6" ht="15.75" customHeight="1" x14ac:dyDescent="0.15">
      <c r="A27" s="238" t="s">
        <v>19</v>
      </c>
      <c r="B27" s="239"/>
      <c r="C27" s="240"/>
    </row>
    <row r="28" spans="1:6" ht="15.75" customHeight="1" x14ac:dyDescent="0.15">
      <c r="A28" s="241"/>
      <c r="B28" s="242"/>
      <c r="C28" s="243"/>
    </row>
    <row r="29" spans="1:6" ht="15.75" customHeight="1" x14ac:dyDescent="0.15">
      <c r="A29" s="244"/>
      <c r="B29" s="245"/>
      <c r="C29" s="246"/>
    </row>
    <row r="30" spans="1:6" ht="15.75" customHeight="1" x14ac:dyDescent="0.15">
      <c r="A30" s="244"/>
      <c r="B30" s="245"/>
      <c r="C30" s="246"/>
    </row>
    <row r="31" spans="1:6" ht="15.75" customHeight="1" x14ac:dyDescent="0.15">
      <c r="A31" s="244"/>
      <c r="B31" s="245"/>
      <c r="C31" s="246"/>
    </row>
    <row r="32" spans="1:6" ht="15.75" customHeight="1" x14ac:dyDescent="0.15">
      <c r="A32" s="247"/>
      <c r="B32" s="248"/>
      <c r="C32" s="249"/>
      <c r="F32" s="13"/>
    </row>
  </sheetData>
  <mergeCells count="3">
    <mergeCell ref="A27:C27"/>
    <mergeCell ref="A28:C32"/>
    <mergeCell ref="A2:B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21"/>
  <sheetViews>
    <sheetView workbookViewId="0">
      <selection activeCell="H19" sqref="H19"/>
    </sheetView>
  </sheetViews>
  <sheetFormatPr baseColWidth="10" defaultColWidth="14.5" defaultRowHeight="15.75" customHeight="1" x14ac:dyDescent="0.15"/>
  <cols>
    <col min="2" max="2" width="22.83203125" customWidth="1"/>
    <col min="6" max="6" width="15" bestFit="1" customWidth="1"/>
    <col min="7" max="19" width="4.1640625" customWidth="1"/>
  </cols>
  <sheetData>
    <row r="1" spans="1:24" ht="16" x14ac:dyDescent="0.2">
      <c r="A1" s="250"/>
      <c r="B1" s="245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5"/>
    </row>
    <row r="2" spans="1:24" ht="15.75" customHeight="1" x14ac:dyDescent="0.25">
      <c r="A2" s="245"/>
      <c r="B2" s="245"/>
      <c r="C2" s="14"/>
      <c r="D2" s="14"/>
      <c r="E2" s="14"/>
      <c r="F2" s="14"/>
      <c r="G2" s="14"/>
      <c r="H2" s="14"/>
      <c r="I2" s="14"/>
      <c r="J2" s="16" t="s">
        <v>20</v>
      </c>
      <c r="K2" s="14"/>
      <c r="L2" s="245"/>
      <c r="M2" s="245"/>
      <c r="N2" s="245"/>
      <c r="V2" s="14"/>
      <c r="W2" s="14"/>
      <c r="X2" s="14"/>
    </row>
    <row r="3" spans="1:24" ht="24" customHeight="1" thickTop="1" thickBot="1" x14ac:dyDescent="0.3">
      <c r="A3" s="14"/>
      <c r="B3" s="17"/>
      <c r="C3" s="14"/>
      <c r="D3" s="14"/>
      <c r="E3" s="14"/>
      <c r="F3" s="18"/>
      <c r="G3" s="19"/>
      <c r="H3" s="14"/>
      <c r="I3" s="19"/>
      <c r="J3" s="19"/>
      <c r="K3" s="19"/>
      <c r="L3" s="19"/>
      <c r="M3" s="19"/>
      <c r="N3" s="19"/>
      <c r="O3" s="19"/>
      <c r="P3" s="19"/>
      <c r="Q3" s="251" t="s">
        <v>21</v>
      </c>
      <c r="R3" s="252"/>
      <c r="S3" s="253"/>
      <c r="T3" s="19"/>
      <c r="U3" s="19"/>
      <c r="V3" s="19"/>
      <c r="W3" s="14"/>
      <c r="X3" s="14"/>
    </row>
    <row r="4" spans="1:24" ht="67" customHeight="1" thickTop="1" x14ac:dyDescent="0.25">
      <c r="A4" s="20" t="s">
        <v>22</v>
      </c>
      <c r="B4" s="20" t="s">
        <v>23</v>
      </c>
      <c r="C4" s="21" t="s">
        <v>24</v>
      </c>
      <c r="D4" s="20" t="s">
        <v>25</v>
      </c>
      <c r="E4" s="20" t="s">
        <v>26</v>
      </c>
      <c r="F4" s="20" t="s">
        <v>27</v>
      </c>
      <c r="G4" s="22" t="s">
        <v>42</v>
      </c>
      <c r="H4" s="23" t="s">
        <v>28</v>
      </c>
      <c r="I4" s="24" t="s">
        <v>89</v>
      </c>
      <c r="J4" s="25" t="s">
        <v>29</v>
      </c>
      <c r="K4" s="26" t="s">
        <v>41</v>
      </c>
      <c r="L4" s="27" t="s">
        <v>30</v>
      </c>
      <c r="M4" s="204" t="s">
        <v>31</v>
      </c>
      <c r="N4" s="205" t="s">
        <v>32</v>
      </c>
      <c r="O4" s="206" t="s">
        <v>33</v>
      </c>
      <c r="P4" s="207" t="s">
        <v>34</v>
      </c>
      <c r="Q4" s="208" t="s">
        <v>35</v>
      </c>
      <c r="R4" s="209" t="s">
        <v>36</v>
      </c>
      <c r="S4" s="210" t="s">
        <v>37</v>
      </c>
      <c r="T4" s="35" t="s">
        <v>13</v>
      </c>
      <c r="U4" s="36" t="s">
        <v>14</v>
      </c>
      <c r="V4" s="21" t="s">
        <v>38</v>
      </c>
      <c r="W4" s="21" t="s">
        <v>39</v>
      </c>
      <c r="X4" s="37"/>
    </row>
    <row r="5" spans="1:24" ht="21" customHeight="1" x14ac:dyDescent="0.2">
      <c r="A5" s="211" t="s">
        <v>124</v>
      </c>
      <c r="B5" s="211" t="s">
        <v>127</v>
      </c>
      <c r="C5" s="212">
        <v>15</v>
      </c>
      <c r="D5" s="211" t="s">
        <v>130</v>
      </c>
      <c r="E5" s="211">
        <v>14</v>
      </c>
      <c r="F5" s="213">
        <v>2799</v>
      </c>
      <c r="G5" s="215"/>
      <c r="H5" s="215"/>
      <c r="I5" s="215"/>
      <c r="J5" s="216"/>
      <c r="K5" s="215"/>
      <c r="L5" s="217"/>
      <c r="M5" s="218"/>
      <c r="N5" s="218"/>
      <c r="O5" s="218"/>
      <c r="P5" s="218"/>
      <c r="Q5" s="218"/>
      <c r="R5" s="218"/>
      <c r="S5" s="218"/>
      <c r="T5" s="203">
        <f>SUM(G5,H5,I5,J5,K5,L5,M5,N5,O5,P5,Q5,R5,S5)</f>
        <v>0</v>
      </c>
      <c r="U5" s="39">
        <f t="shared" ref="U5:U6" si="0">T5*C5</f>
        <v>0</v>
      </c>
      <c r="V5" s="40">
        <f t="shared" ref="V5:V15" si="1">T5*E5</f>
        <v>0</v>
      </c>
      <c r="W5" s="41">
        <f t="shared" ref="W5:W15" si="2">T5*F5</f>
        <v>0</v>
      </c>
      <c r="X5" s="37"/>
    </row>
    <row r="6" spans="1:24" ht="21.75" customHeight="1" x14ac:dyDescent="0.2">
      <c r="A6" s="211" t="s">
        <v>131</v>
      </c>
      <c r="B6" s="211" t="s">
        <v>128</v>
      </c>
      <c r="C6" s="212">
        <v>6</v>
      </c>
      <c r="D6" s="211" t="s">
        <v>129</v>
      </c>
      <c r="E6" s="211">
        <v>7</v>
      </c>
      <c r="F6" s="214">
        <v>1499</v>
      </c>
      <c r="G6" s="215"/>
      <c r="H6" s="215"/>
      <c r="I6" s="215"/>
      <c r="J6" s="216"/>
      <c r="K6" s="215"/>
      <c r="L6" s="217"/>
      <c r="M6" s="218"/>
      <c r="N6" s="218"/>
      <c r="O6" s="219"/>
      <c r="P6" s="218"/>
      <c r="Q6" s="218"/>
      <c r="R6" s="218"/>
      <c r="S6" s="218"/>
      <c r="T6" s="203">
        <f t="shared" ref="T6" si="3">SUM(G6,H6,I6,J6,K6,L6,M6,N6,O6,P6,Q6,R6,S6)</f>
        <v>0</v>
      </c>
      <c r="U6" s="39">
        <f t="shared" si="0"/>
        <v>0</v>
      </c>
      <c r="V6" s="40">
        <f t="shared" si="1"/>
        <v>0</v>
      </c>
      <c r="W6" s="41">
        <f t="shared" si="2"/>
        <v>0</v>
      </c>
      <c r="X6" s="37"/>
    </row>
    <row r="7" spans="1:24" ht="26" customHeight="1" x14ac:dyDescent="0.2">
      <c r="A7" s="187">
        <v>44197</v>
      </c>
      <c r="B7" s="220" t="s">
        <v>138</v>
      </c>
      <c r="C7" s="221">
        <v>21</v>
      </c>
      <c r="D7" s="221" t="s">
        <v>40</v>
      </c>
      <c r="E7" s="222">
        <v>22</v>
      </c>
      <c r="F7" s="223">
        <v>3999</v>
      </c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224"/>
      <c r="T7" s="192">
        <f>SUM(G7,H7,I7,J7,K7,L7,M7,N7,O7,P7,Q7,R7,S7)</f>
        <v>0</v>
      </c>
      <c r="U7" s="192">
        <f>T7*C7</f>
        <v>0</v>
      </c>
      <c r="V7" s="193">
        <f t="shared" si="1"/>
        <v>0</v>
      </c>
      <c r="W7" s="194">
        <f t="shared" si="2"/>
        <v>0</v>
      </c>
      <c r="X7" s="14"/>
    </row>
    <row r="8" spans="1:24" ht="26" customHeight="1" x14ac:dyDescent="0.2">
      <c r="A8" s="195" t="s">
        <v>132</v>
      </c>
      <c r="B8" s="225" t="s">
        <v>143</v>
      </c>
      <c r="C8" s="226">
        <v>7</v>
      </c>
      <c r="D8" s="226" t="s">
        <v>133</v>
      </c>
      <c r="E8" s="227">
        <v>0.4</v>
      </c>
      <c r="F8" s="228">
        <v>160</v>
      </c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192">
        <f t="shared" ref="T8:T15" si="4">SUM(G8,H8,I8,J8,K8,L8,M8,N8,O8,P8,Q8,R8,S8)</f>
        <v>0</v>
      </c>
      <c r="U8" s="192">
        <f t="shared" ref="U8:U15" si="5">T8*C8</f>
        <v>0</v>
      </c>
      <c r="V8" s="193">
        <f t="shared" si="1"/>
        <v>0</v>
      </c>
      <c r="W8" s="194">
        <f t="shared" si="2"/>
        <v>0</v>
      </c>
      <c r="X8" s="14"/>
    </row>
    <row r="9" spans="1:24" ht="26" customHeight="1" x14ac:dyDescent="0.2">
      <c r="A9" s="195" t="s">
        <v>134</v>
      </c>
      <c r="B9" s="225" t="s">
        <v>144</v>
      </c>
      <c r="C9" s="226">
        <v>13</v>
      </c>
      <c r="D9" s="226" t="s">
        <v>135</v>
      </c>
      <c r="E9" s="227">
        <v>1.4</v>
      </c>
      <c r="F9" s="228">
        <v>742.5</v>
      </c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192">
        <f t="shared" si="4"/>
        <v>0</v>
      </c>
      <c r="U9" s="192">
        <f t="shared" si="5"/>
        <v>0</v>
      </c>
      <c r="V9" s="193">
        <f t="shared" si="1"/>
        <v>0</v>
      </c>
      <c r="W9" s="194">
        <f t="shared" si="2"/>
        <v>0</v>
      </c>
      <c r="X9" s="14"/>
    </row>
    <row r="10" spans="1:24" ht="26" customHeight="1" x14ac:dyDescent="0.2">
      <c r="A10" s="195" t="s">
        <v>136</v>
      </c>
      <c r="B10" s="225" t="s">
        <v>145</v>
      </c>
      <c r="C10" s="226">
        <v>13</v>
      </c>
      <c r="D10" s="226" t="s">
        <v>140</v>
      </c>
      <c r="E10" s="227">
        <v>3.3</v>
      </c>
      <c r="F10" s="228">
        <v>877.5</v>
      </c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192">
        <f t="shared" si="4"/>
        <v>0</v>
      </c>
      <c r="U10" s="192">
        <f t="shared" si="5"/>
        <v>0</v>
      </c>
      <c r="V10" s="193">
        <f t="shared" si="1"/>
        <v>0</v>
      </c>
      <c r="W10" s="194">
        <f t="shared" si="2"/>
        <v>0</v>
      </c>
      <c r="X10" s="14"/>
    </row>
    <row r="11" spans="1:24" ht="26" customHeight="1" x14ac:dyDescent="0.2">
      <c r="A11" s="195" t="s">
        <v>139</v>
      </c>
      <c r="B11" s="225" t="s">
        <v>146</v>
      </c>
      <c r="C11" s="226">
        <v>5</v>
      </c>
      <c r="D11" s="226" t="s">
        <v>137</v>
      </c>
      <c r="E11" s="227">
        <v>1.8</v>
      </c>
      <c r="F11" s="228">
        <v>607.5</v>
      </c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192">
        <f t="shared" si="4"/>
        <v>0</v>
      </c>
      <c r="U11" s="192">
        <f t="shared" si="5"/>
        <v>0</v>
      </c>
      <c r="V11" s="193">
        <f t="shared" si="1"/>
        <v>0</v>
      </c>
      <c r="W11" s="194">
        <f t="shared" si="2"/>
        <v>0</v>
      </c>
      <c r="X11" s="14"/>
    </row>
    <row r="12" spans="1:24" ht="26" customHeight="1" x14ac:dyDescent="0.2">
      <c r="A12" s="231" t="s">
        <v>141</v>
      </c>
      <c r="B12" s="232" t="s">
        <v>147</v>
      </c>
      <c r="C12" s="233">
        <v>6</v>
      </c>
      <c r="D12" s="233" t="s">
        <v>137</v>
      </c>
      <c r="E12" s="234">
        <v>2.2000000000000002</v>
      </c>
      <c r="F12" s="235">
        <v>675</v>
      </c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192">
        <f t="shared" si="4"/>
        <v>0</v>
      </c>
      <c r="U12" s="192">
        <f t="shared" si="5"/>
        <v>0</v>
      </c>
      <c r="V12" s="193">
        <f t="shared" si="1"/>
        <v>0</v>
      </c>
      <c r="W12" s="194">
        <f t="shared" si="2"/>
        <v>0</v>
      </c>
      <c r="X12" s="14"/>
    </row>
    <row r="13" spans="1:24" ht="26" customHeight="1" x14ac:dyDescent="0.2">
      <c r="A13" s="231"/>
      <c r="B13" s="232" t="s">
        <v>151</v>
      </c>
      <c r="C13" s="233">
        <v>4</v>
      </c>
      <c r="D13" s="233" t="s">
        <v>152</v>
      </c>
      <c r="E13" s="234"/>
      <c r="F13" s="235">
        <v>576</v>
      </c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44"/>
      <c r="U13" s="44"/>
      <c r="V13" s="45"/>
      <c r="W13" s="177"/>
      <c r="X13" s="14"/>
    </row>
    <row r="14" spans="1:24" ht="26" customHeight="1" x14ac:dyDescent="0.2">
      <c r="A14" s="231"/>
      <c r="B14" s="232" t="s">
        <v>149</v>
      </c>
      <c r="C14" s="233">
        <v>4</v>
      </c>
      <c r="D14" s="233" t="s">
        <v>150</v>
      </c>
      <c r="E14" s="234"/>
      <c r="F14" s="235">
        <v>864</v>
      </c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44"/>
      <c r="U14" s="44"/>
      <c r="V14" s="45"/>
      <c r="W14" s="177"/>
      <c r="X14" s="14"/>
    </row>
    <row r="15" spans="1:24" ht="26" customHeight="1" x14ac:dyDescent="0.2">
      <c r="A15" s="195" t="s">
        <v>142</v>
      </c>
      <c r="B15" s="196" t="s">
        <v>148</v>
      </c>
      <c r="C15" s="226">
        <v>52</v>
      </c>
      <c r="D15" s="226" t="s">
        <v>153</v>
      </c>
      <c r="E15" s="227">
        <v>9.1</v>
      </c>
      <c r="F15" s="228">
        <v>4449</v>
      </c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>
        <f t="shared" si="4"/>
        <v>0</v>
      </c>
      <c r="U15" s="200">
        <f t="shared" si="5"/>
        <v>0</v>
      </c>
      <c r="V15" s="201">
        <f t="shared" si="1"/>
        <v>0</v>
      </c>
      <c r="W15" s="202">
        <f t="shared" si="2"/>
        <v>0</v>
      </c>
      <c r="X15" s="14"/>
    </row>
    <row r="16" spans="1:24" ht="15.75" customHeight="1" thickBot="1" x14ac:dyDescent="0.3">
      <c r="A16" s="178"/>
      <c r="B16" s="17"/>
      <c r="C16" s="17"/>
      <c r="D16" s="17"/>
      <c r="E16" s="17"/>
      <c r="F16" s="43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5"/>
      <c r="W16" s="177"/>
      <c r="X16" s="38"/>
    </row>
    <row r="17" spans="1:24" ht="27" customHeight="1" thickTop="1" thickBot="1" x14ac:dyDescent="0.3">
      <c r="A17" s="42" t="s">
        <v>94</v>
      </c>
      <c r="B17" s="176" t="s">
        <v>95</v>
      </c>
      <c r="C17" s="17"/>
      <c r="D17" s="17"/>
      <c r="E17" s="17"/>
      <c r="F17" s="46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254" t="s">
        <v>15</v>
      </c>
      <c r="R17" s="252"/>
      <c r="S17" s="253"/>
      <c r="T17" s="230">
        <f>SUM(T5:T15)</f>
        <v>0</v>
      </c>
      <c r="U17" s="230">
        <f>SUM(U5:U15)</f>
        <v>0</v>
      </c>
      <c r="V17" s="230">
        <f>SUM(V5:V15)</f>
        <v>0</v>
      </c>
      <c r="W17" s="229">
        <f>SUM(W5:W15)</f>
        <v>0</v>
      </c>
      <c r="X17" s="38"/>
    </row>
    <row r="18" spans="1:24" ht="15.75" customHeight="1" thickTop="1" x14ac:dyDescent="0.25">
      <c r="A18" s="42"/>
      <c r="B18" s="17"/>
      <c r="C18" s="17"/>
      <c r="D18" s="17"/>
      <c r="E18" s="17"/>
      <c r="F18" s="49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5"/>
      <c r="W18" s="45"/>
      <c r="X18" s="38"/>
    </row>
    <row r="19" spans="1:24" ht="15.75" customHeight="1" x14ac:dyDescent="0.25">
      <c r="A19" s="42"/>
      <c r="B19" s="17"/>
      <c r="C19" s="17"/>
      <c r="D19" s="17"/>
      <c r="E19" s="17"/>
      <c r="F19" s="45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5"/>
      <c r="W19" s="45"/>
      <c r="X19" s="38"/>
    </row>
    <row r="20" spans="1:24" ht="15.75" customHeight="1" x14ac:dyDescent="0.25">
      <c r="A20" s="17"/>
      <c r="B20" s="17"/>
      <c r="C20" s="17"/>
      <c r="D20" s="17"/>
      <c r="E20" s="17"/>
      <c r="F20" s="50"/>
      <c r="G20" s="51"/>
      <c r="H20" s="52"/>
      <c r="I20" s="52"/>
      <c r="J20" s="53"/>
      <c r="K20" s="52"/>
      <c r="L20" s="53"/>
      <c r="M20" s="37"/>
      <c r="N20" s="37"/>
      <c r="O20" s="37"/>
      <c r="P20" s="37"/>
      <c r="Q20" s="37"/>
      <c r="R20" s="37"/>
      <c r="S20" s="37"/>
      <c r="T20" s="37"/>
      <c r="U20" s="37"/>
      <c r="V20" s="19"/>
      <c r="W20" s="38"/>
      <c r="X20" s="38"/>
    </row>
    <row r="21" spans="1:24" ht="15.75" customHeight="1" x14ac:dyDescent="0.25">
      <c r="A21" s="17"/>
      <c r="B21" s="18"/>
      <c r="C21" s="54"/>
      <c r="D21" s="54"/>
      <c r="E21" s="255"/>
      <c r="F21" s="245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38"/>
      <c r="W21" s="55"/>
      <c r="X21" s="38"/>
    </row>
  </sheetData>
  <mergeCells count="5">
    <mergeCell ref="A1:B2"/>
    <mergeCell ref="L2:N2"/>
    <mergeCell ref="Q3:S3"/>
    <mergeCell ref="Q17:S17"/>
    <mergeCell ref="E21:F21"/>
  </mergeCells>
  <conditionalFormatting sqref="G4:S6">
    <cfRule type="colorScale" priority="1">
      <colorScale>
        <cfvo type="min"/>
        <cfvo type="max"/>
        <color rgb="FF57BB8A"/>
        <color rgb="FFFFFFFF"/>
      </colorScale>
    </cfRule>
  </conditionalFormatting>
  <hyperlinks>
    <hyperlink ref="B17" r:id="rId1" xr:uid="{413201CF-F5CB-7942-940E-7AE870A4748B}"/>
    <hyperlink ref="B7" r:id="rId2" display="Kaizun DT" xr:uid="{C3AA2C91-FED5-C84D-9D37-37DA742EE4BA}"/>
    <hyperlink ref="B15" r:id="rId3" xr:uid="{22D76610-2473-6A47-B773-6DA82984B1E2}"/>
  </hyperlinks>
  <pageMargins left="0.7" right="0.7" top="0.78740157499999996" bottom="0.78740157499999996" header="0.3" footer="0.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C4AD-4318-8F45-A054-5DC71E42CF59}">
  <dimension ref="A1:JB92"/>
  <sheetViews>
    <sheetView topLeftCell="A6" workbookViewId="0">
      <selection activeCell="F28" sqref="F28"/>
    </sheetView>
  </sheetViews>
  <sheetFormatPr baseColWidth="10" defaultColWidth="10.83203125" defaultRowHeight="16" x14ac:dyDescent="0.2"/>
  <cols>
    <col min="1" max="1" width="11.1640625" customWidth="1"/>
    <col min="2" max="2" width="12.5" customWidth="1"/>
    <col min="3" max="3" width="20.83203125" customWidth="1"/>
    <col min="4" max="4" width="13.83203125" style="62" customWidth="1"/>
    <col min="5" max="6" width="10.83203125" style="62"/>
    <col min="7" max="7" width="6.33203125" style="60" customWidth="1"/>
    <col min="8" max="8" width="5.83203125" style="60" customWidth="1"/>
    <col min="9" max="9" width="7.1640625" customWidth="1"/>
    <col min="10" max="10" width="8.1640625" style="60" customWidth="1"/>
    <col min="11" max="11" width="6.83203125" style="149" customWidth="1"/>
    <col min="12" max="13" width="6.5" style="60" customWidth="1"/>
    <col min="14" max="14" width="8" style="60" customWidth="1"/>
    <col min="15" max="15" width="5" style="60" customWidth="1"/>
    <col min="16" max="16" width="5.83203125" style="145" customWidth="1"/>
    <col min="17" max="17" width="5.83203125" style="60" customWidth="1"/>
    <col min="18" max="18" width="6" style="145" customWidth="1"/>
    <col min="19" max="20" width="5.33203125" style="60" customWidth="1"/>
    <col min="21" max="21" width="5.6640625" style="60" customWidth="1"/>
    <col min="22" max="22" width="6.5" style="60" customWidth="1"/>
    <col min="23" max="24" width="7.1640625" style="60" customWidth="1"/>
    <col min="25" max="25" width="14.5" customWidth="1"/>
    <col min="26" max="26" width="20.1640625" customWidth="1"/>
    <col min="16377" max="16384" width="11.5" customWidth="1"/>
  </cols>
  <sheetData>
    <row r="1" spans="1:262" ht="35" x14ac:dyDescent="0.35">
      <c r="A1" s="58"/>
      <c r="B1" s="245"/>
      <c r="C1" s="245"/>
      <c r="D1" s="245"/>
      <c r="E1" s="59"/>
      <c r="F1" s="59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62" ht="35" x14ac:dyDescent="0.35">
      <c r="A2" s="58"/>
      <c r="B2" s="245"/>
      <c r="C2" s="245"/>
      <c r="D2" s="245"/>
      <c r="E2" s="59"/>
      <c r="F2" s="59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62" ht="36" thickBot="1" x14ac:dyDescent="0.4">
      <c r="A3" s="58"/>
      <c r="B3" s="245"/>
      <c r="C3" s="245"/>
      <c r="D3" s="245"/>
      <c r="E3" s="59"/>
      <c r="F3" s="59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262" ht="36" thickBot="1" x14ac:dyDescent="0.4">
      <c r="A4" s="58"/>
      <c r="E4" s="59"/>
      <c r="F4" s="59"/>
      <c r="G4" s="63">
        <f t="shared" ref="G4:Z4" si="0">G30</f>
        <v>0</v>
      </c>
      <c r="H4" s="64">
        <f t="shared" si="0"/>
        <v>0</v>
      </c>
      <c r="I4" s="65">
        <f t="shared" si="0"/>
        <v>0</v>
      </c>
      <c r="J4" s="66">
        <f t="shared" si="0"/>
        <v>0</v>
      </c>
      <c r="K4" s="67">
        <f t="shared" si="0"/>
        <v>0</v>
      </c>
      <c r="L4" s="68">
        <f t="shared" si="0"/>
        <v>0</v>
      </c>
      <c r="M4" s="69">
        <f t="shared" si="0"/>
        <v>0</v>
      </c>
      <c r="N4" s="70">
        <f t="shared" si="0"/>
        <v>0</v>
      </c>
      <c r="O4" s="71">
        <f t="shared" si="0"/>
        <v>0</v>
      </c>
      <c r="P4" s="72">
        <f t="shared" si="0"/>
        <v>0</v>
      </c>
      <c r="Q4" s="73">
        <f t="shared" si="0"/>
        <v>0</v>
      </c>
      <c r="R4" s="74">
        <f t="shared" si="0"/>
        <v>0</v>
      </c>
      <c r="S4" s="75">
        <f t="shared" si="0"/>
        <v>0</v>
      </c>
      <c r="T4" s="76">
        <f t="shared" si="0"/>
        <v>0</v>
      </c>
      <c r="U4" s="77">
        <f t="shared" si="0"/>
        <v>0</v>
      </c>
      <c r="V4" s="78">
        <f t="shared" si="0"/>
        <v>0</v>
      </c>
      <c r="W4" s="172"/>
      <c r="X4" s="172"/>
      <c r="Y4" s="79">
        <f t="shared" si="0"/>
        <v>0</v>
      </c>
      <c r="Z4" s="80">
        <f t="shared" si="0"/>
        <v>0</v>
      </c>
    </row>
    <row r="5" spans="1:262" ht="15.75" customHeight="1" thickBot="1" x14ac:dyDescent="0.25">
      <c r="G5" s="81"/>
      <c r="H5"/>
      <c r="J5"/>
      <c r="K5"/>
      <c r="L5"/>
      <c r="M5"/>
      <c r="N5"/>
      <c r="O5"/>
      <c r="P5" s="82"/>
      <c r="Q5"/>
      <c r="R5" s="82"/>
      <c r="S5"/>
      <c r="T5"/>
      <c r="U5"/>
      <c r="V5"/>
      <c r="W5"/>
      <c r="X5"/>
    </row>
    <row r="6" spans="1:262" ht="78" customHeight="1" x14ac:dyDescent="0.15">
      <c r="A6" s="83" t="s">
        <v>68</v>
      </c>
      <c r="B6" s="84" t="s">
        <v>67</v>
      </c>
      <c r="C6" s="84" t="s">
        <v>2</v>
      </c>
      <c r="D6" s="85" t="s">
        <v>69</v>
      </c>
      <c r="E6" s="83" t="s">
        <v>70</v>
      </c>
      <c r="F6" s="83" t="s">
        <v>71</v>
      </c>
      <c r="G6" s="86" t="s">
        <v>72</v>
      </c>
      <c r="H6" s="87" t="s">
        <v>73</v>
      </c>
      <c r="I6" s="88" t="s">
        <v>74</v>
      </c>
      <c r="J6" s="89" t="s">
        <v>47</v>
      </c>
      <c r="K6" s="90" t="s">
        <v>79</v>
      </c>
      <c r="L6" s="91" t="s">
        <v>80</v>
      </c>
      <c r="M6" s="92" t="s">
        <v>48</v>
      </c>
      <c r="N6" s="93" t="s">
        <v>81</v>
      </c>
      <c r="O6" s="94" t="s">
        <v>82</v>
      </c>
      <c r="P6" s="95" t="s">
        <v>83</v>
      </c>
      <c r="Q6" s="96" t="s">
        <v>84</v>
      </c>
      <c r="R6" s="150" t="s">
        <v>78</v>
      </c>
      <c r="S6" s="97" t="s">
        <v>85</v>
      </c>
      <c r="T6" s="98" t="s">
        <v>49</v>
      </c>
      <c r="U6" s="99" t="s">
        <v>86</v>
      </c>
      <c r="V6" s="100" t="s">
        <v>87</v>
      </c>
      <c r="W6" s="86" t="s">
        <v>76</v>
      </c>
      <c r="X6" s="86" t="s">
        <v>77</v>
      </c>
      <c r="Y6" s="86" t="s">
        <v>66</v>
      </c>
      <c r="Z6" s="101" t="s">
        <v>75</v>
      </c>
    </row>
    <row r="7" spans="1:262" s="105" customFormat="1" x14ac:dyDescent="0.2">
      <c r="A7" s="57" t="s">
        <v>98</v>
      </c>
      <c r="B7" s="124" t="s">
        <v>50</v>
      </c>
      <c r="C7" s="180" t="s">
        <v>51</v>
      </c>
      <c r="D7" s="106">
        <v>18</v>
      </c>
      <c r="E7" s="107">
        <v>0.42</v>
      </c>
      <c r="F7" s="184">
        <v>89.05</v>
      </c>
      <c r="G7" s="108"/>
      <c r="H7" s="109"/>
      <c r="I7" s="110"/>
      <c r="J7" s="111"/>
      <c r="K7" s="112"/>
      <c r="L7" s="113"/>
      <c r="M7" s="114"/>
      <c r="N7" s="115"/>
      <c r="O7" s="116"/>
      <c r="P7" s="117"/>
      <c r="Q7" s="118"/>
      <c r="R7" s="170"/>
      <c r="S7" s="120"/>
      <c r="T7" s="121"/>
      <c r="U7" s="122"/>
      <c r="V7" s="123"/>
      <c r="W7" s="173">
        <f>SUM(G7:V7)</f>
        <v>0</v>
      </c>
      <c r="X7" s="173">
        <f>W7*E7</f>
        <v>0</v>
      </c>
      <c r="Y7" s="171">
        <f t="shared" ref="Y7:Y26" si="1">(SUM(G7:V7)*D7)</f>
        <v>0</v>
      </c>
      <c r="Z7" s="104">
        <f t="shared" ref="Z7:Z27" si="2">(SUM(G7:V7)*F7)</f>
        <v>0</v>
      </c>
      <c r="AA7"/>
      <c r="AB7"/>
      <c r="AC7"/>
      <c r="AD7"/>
      <c r="AE7"/>
      <c r="AF7"/>
      <c r="AG7"/>
      <c r="AH7"/>
      <c r="AI7"/>
      <c r="AJ7"/>
      <c r="AK7"/>
      <c r="AL7"/>
      <c r="AM7"/>
      <c r="IP7"/>
      <c r="IQ7"/>
      <c r="IR7"/>
      <c r="IS7"/>
      <c r="IT7"/>
      <c r="IU7"/>
      <c r="IV7"/>
      <c r="IW7"/>
      <c r="IX7"/>
      <c r="IY7"/>
      <c r="IZ7"/>
      <c r="JA7"/>
      <c r="JB7"/>
    </row>
    <row r="8" spans="1:262" s="105" customFormat="1" ht="17" thickBot="1" x14ac:dyDescent="0.25">
      <c r="A8" s="151" t="s">
        <v>99</v>
      </c>
      <c r="B8" s="124" t="s">
        <v>50</v>
      </c>
      <c r="C8" s="181" t="s">
        <v>52</v>
      </c>
      <c r="D8" s="152">
        <v>9</v>
      </c>
      <c r="E8" s="153">
        <v>0.65</v>
      </c>
      <c r="F8" s="185">
        <v>95.38</v>
      </c>
      <c r="G8" s="154"/>
      <c r="H8" s="155"/>
      <c r="I8" s="156"/>
      <c r="J8" s="157"/>
      <c r="K8" s="158"/>
      <c r="L8" s="159"/>
      <c r="M8" s="160"/>
      <c r="N8" s="161"/>
      <c r="O8" s="162"/>
      <c r="P8" s="163"/>
      <c r="Q8" s="164"/>
      <c r="R8" s="165"/>
      <c r="S8" s="166"/>
      <c r="T8" s="167"/>
      <c r="U8" s="168"/>
      <c r="V8" s="169"/>
      <c r="W8" s="173">
        <f t="shared" ref="W8:W26" si="3">SUM(G8:V8)</f>
        <v>0</v>
      </c>
      <c r="X8" s="173">
        <f t="shared" ref="X8:X26" si="4">W8*E8</f>
        <v>0</v>
      </c>
      <c r="Y8" s="103">
        <f t="shared" si="1"/>
        <v>0</v>
      </c>
      <c r="Z8" s="104">
        <f t="shared" si="2"/>
        <v>0</v>
      </c>
      <c r="AA8"/>
      <c r="AB8"/>
      <c r="AC8"/>
      <c r="AD8"/>
      <c r="AE8"/>
      <c r="AF8"/>
      <c r="AG8"/>
      <c r="AH8"/>
      <c r="AI8"/>
      <c r="AJ8"/>
      <c r="AK8"/>
      <c r="AL8"/>
      <c r="AM8"/>
      <c r="IP8"/>
      <c r="IQ8"/>
      <c r="IR8"/>
      <c r="IS8"/>
      <c r="IT8"/>
      <c r="IU8"/>
      <c r="IV8"/>
      <c r="IW8"/>
      <c r="IX8"/>
      <c r="IY8"/>
      <c r="IZ8"/>
      <c r="JA8"/>
      <c r="JB8"/>
    </row>
    <row r="9" spans="1:262" s="105" customFormat="1" ht="17" thickBot="1" x14ac:dyDescent="0.25">
      <c r="A9" s="57" t="s">
        <v>100</v>
      </c>
      <c r="B9" s="124" t="s">
        <v>50</v>
      </c>
      <c r="C9" s="180" t="s">
        <v>53</v>
      </c>
      <c r="D9" s="106">
        <v>7</v>
      </c>
      <c r="E9" s="107">
        <v>0.92</v>
      </c>
      <c r="F9" s="184">
        <v>102.8</v>
      </c>
      <c r="G9" s="108"/>
      <c r="H9" s="109"/>
      <c r="I9" s="110"/>
      <c r="J9" s="111"/>
      <c r="K9" s="112"/>
      <c r="L9" s="113"/>
      <c r="M9" s="114"/>
      <c r="N9" s="115"/>
      <c r="O9" s="116"/>
      <c r="P9" s="117"/>
      <c r="Q9" s="118"/>
      <c r="R9" s="119"/>
      <c r="S9" s="120"/>
      <c r="T9" s="121"/>
      <c r="U9" s="122"/>
      <c r="V9" s="123"/>
      <c r="W9" s="173">
        <f t="shared" si="3"/>
        <v>0</v>
      </c>
      <c r="X9" s="173">
        <f t="shared" si="4"/>
        <v>0</v>
      </c>
      <c r="Y9" s="103">
        <f t="shared" si="1"/>
        <v>0</v>
      </c>
      <c r="Z9" s="104">
        <f t="shared" si="2"/>
        <v>0</v>
      </c>
      <c r="AA9"/>
      <c r="AB9"/>
      <c r="AC9"/>
      <c r="AD9"/>
      <c r="AE9"/>
      <c r="AF9"/>
      <c r="AG9"/>
      <c r="AH9"/>
      <c r="AI9"/>
      <c r="AJ9"/>
      <c r="AK9"/>
      <c r="AL9"/>
      <c r="AM9"/>
      <c r="IP9"/>
      <c r="IQ9"/>
      <c r="IR9"/>
      <c r="IS9"/>
      <c r="IT9"/>
      <c r="IU9"/>
      <c r="IV9"/>
      <c r="IW9"/>
      <c r="IX9"/>
      <c r="IY9"/>
      <c r="IZ9"/>
      <c r="JA9"/>
      <c r="JB9"/>
    </row>
    <row r="10" spans="1:262" s="105" customFormat="1" ht="17" thickBot="1" x14ac:dyDescent="0.25">
      <c r="A10" s="151" t="s">
        <v>101</v>
      </c>
      <c r="B10" s="124" t="s">
        <v>50</v>
      </c>
      <c r="C10" s="180" t="s">
        <v>54</v>
      </c>
      <c r="D10" s="106">
        <v>13</v>
      </c>
      <c r="E10" s="107">
        <v>1.1599999999999999</v>
      </c>
      <c r="F10" s="184">
        <v>117.53</v>
      </c>
      <c r="G10" s="108"/>
      <c r="H10" s="109"/>
      <c r="I10" s="110"/>
      <c r="J10" s="111"/>
      <c r="K10" s="112"/>
      <c r="L10" s="113"/>
      <c r="M10" s="114"/>
      <c r="N10" s="115"/>
      <c r="O10" s="116"/>
      <c r="P10" s="117"/>
      <c r="Q10" s="118"/>
      <c r="R10" s="119"/>
      <c r="S10" s="120"/>
      <c r="T10" s="121"/>
      <c r="U10" s="122"/>
      <c r="V10" s="123"/>
      <c r="W10" s="173">
        <f t="shared" si="3"/>
        <v>0</v>
      </c>
      <c r="X10" s="173">
        <f t="shared" si="4"/>
        <v>0</v>
      </c>
      <c r="Y10" s="103">
        <f t="shared" si="1"/>
        <v>0</v>
      </c>
      <c r="Z10" s="104">
        <f t="shared" si="2"/>
        <v>0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IP10"/>
      <c r="IQ10"/>
      <c r="IR10"/>
      <c r="IS10"/>
      <c r="IT10"/>
      <c r="IU10"/>
      <c r="IV10"/>
      <c r="IW10"/>
      <c r="IX10"/>
      <c r="IY10"/>
      <c r="IZ10"/>
      <c r="JA10"/>
      <c r="JB10"/>
    </row>
    <row r="11" spans="1:262" s="105" customFormat="1" ht="17" thickBot="1" x14ac:dyDescent="0.25">
      <c r="A11" s="57" t="s">
        <v>102</v>
      </c>
      <c r="B11" s="124" t="s">
        <v>50</v>
      </c>
      <c r="C11" s="180" t="s">
        <v>55</v>
      </c>
      <c r="D11" s="106">
        <v>8</v>
      </c>
      <c r="E11" s="107">
        <v>0.97499999999999998</v>
      </c>
      <c r="F11" s="184">
        <v>104.31</v>
      </c>
      <c r="G11" s="108"/>
      <c r="H11" s="109"/>
      <c r="I11" s="110"/>
      <c r="J11" s="111"/>
      <c r="K11" s="112"/>
      <c r="L11" s="113"/>
      <c r="M11" s="114"/>
      <c r="N11" s="115"/>
      <c r="O11" s="116"/>
      <c r="P11" s="117"/>
      <c r="Q11" s="118"/>
      <c r="R11" s="119"/>
      <c r="S11" s="120"/>
      <c r="T11" s="121"/>
      <c r="U11" s="122"/>
      <c r="V11" s="123"/>
      <c r="W11" s="173">
        <f t="shared" si="3"/>
        <v>0</v>
      </c>
      <c r="X11" s="173">
        <f t="shared" si="4"/>
        <v>0</v>
      </c>
      <c r="Y11" s="103">
        <f t="shared" si="1"/>
        <v>0</v>
      </c>
      <c r="Z11" s="104">
        <f t="shared" si="2"/>
        <v>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IP11"/>
      <c r="IQ11"/>
      <c r="IR11"/>
      <c r="IS11"/>
      <c r="IT11"/>
      <c r="IU11"/>
      <c r="IV11"/>
      <c r="IW11"/>
      <c r="IX11"/>
      <c r="IY11"/>
      <c r="IZ11"/>
      <c r="JA11"/>
      <c r="JB11"/>
    </row>
    <row r="12" spans="1:262" s="105" customFormat="1" ht="17" thickBot="1" x14ac:dyDescent="0.25">
      <c r="A12" s="151" t="s">
        <v>103</v>
      </c>
      <c r="B12" s="124" t="s">
        <v>50</v>
      </c>
      <c r="C12" s="180" t="s">
        <v>56</v>
      </c>
      <c r="D12" s="106">
        <v>9</v>
      </c>
      <c r="E12" s="107">
        <v>1.9</v>
      </c>
      <c r="F12" s="184">
        <v>135.38</v>
      </c>
      <c r="G12" s="108"/>
      <c r="H12" s="109"/>
      <c r="I12" s="110"/>
      <c r="J12" s="111"/>
      <c r="K12" s="112"/>
      <c r="L12" s="113"/>
      <c r="M12" s="114"/>
      <c r="N12" s="115"/>
      <c r="O12" s="116"/>
      <c r="P12" s="117"/>
      <c r="Q12" s="118"/>
      <c r="R12" s="119"/>
      <c r="S12" s="120"/>
      <c r="T12" s="121"/>
      <c r="U12" s="122"/>
      <c r="V12" s="123"/>
      <c r="W12" s="173">
        <f t="shared" si="3"/>
        <v>0</v>
      </c>
      <c r="X12" s="173">
        <f t="shared" si="4"/>
        <v>0</v>
      </c>
      <c r="Y12" s="103">
        <f t="shared" si="1"/>
        <v>0</v>
      </c>
      <c r="Z12" s="104">
        <f t="shared" si="2"/>
        <v>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IP12"/>
      <c r="IQ12"/>
      <c r="IR12"/>
      <c r="IS12"/>
      <c r="IT12"/>
      <c r="IU12"/>
      <c r="IV12"/>
      <c r="IW12"/>
      <c r="IX12"/>
      <c r="IY12"/>
      <c r="IZ12"/>
      <c r="JA12"/>
      <c r="JB12"/>
    </row>
    <row r="13" spans="1:262" s="105" customFormat="1" ht="17" thickBot="1" x14ac:dyDescent="0.25">
      <c r="A13" s="57" t="s">
        <v>104</v>
      </c>
      <c r="B13" s="124" t="s">
        <v>50</v>
      </c>
      <c r="C13" s="180" t="s">
        <v>57</v>
      </c>
      <c r="D13" s="106">
        <v>9</v>
      </c>
      <c r="E13" s="107">
        <v>2</v>
      </c>
      <c r="F13" s="184">
        <v>138.13</v>
      </c>
      <c r="G13" s="108"/>
      <c r="H13" s="109"/>
      <c r="I13" s="110"/>
      <c r="J13" s="111"/>
      <c r="K13" s="112"/>
      <c r="L13" s="113"/>
      <c r="M13" s="114"/>
      <c r="N13" s="115"/>
      <c r="O13" s="116"/>
      <c r="P13" s="117"/>
      <c r="Q13" s="118"/>
      <c r="R13" s="119"/>
      <c r="S13" s="120"/>
      <c r="T13" s="121"/>
      <c r="U13" s="122"/>
      <c r="V13" s="123"/>
      <c r="W13" s="173">
        <f t="shared" si="3"/>
        <v>0</v>
      </c>
      <c r="X13" s="173">
        <f t="shared" si="4"/>
        <v>0</v>
      </c>
      <c r="Y13" s="103">
        <f t="shared" si="1"/>
        <v>0</v>
      </c>
      <c r="Z13" s="104">
        <f t="shared" si="2"/>
        <v>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IP13"/>
      <c r="IQ13"/>
      <c r="IR13"/>
      <c r="IS13"/>
      <c r="IT13"/>
      <c r="IU13"/>
      <c r="IV13"/>
      <c r="IW13"/>
      <c r="IX13"/>
      <c r="IY13"/>
      <c r="IZ13"/>
      <c r="JA13"/>
      <c r="JB13"/>
    </row>
    <row r="14" spans="1:262" s="105" customFormat="1" ht="17" thickBot="1" x14ac:dyDescent="0.25">
      <c r="A14" s="151" t="s">
        <v>105</v>
      </c>
      <c r="B14" s="124" t="s">
        <v>50</v>
      </c>
      <c r="C14" s="180" t="s">
        <v>58</v>
      </c>
      <c r="D14" s="106">
        <v>6</v>
      </c>
      <c r="E14" s="107">
        <v>3.62</v>
      </c>
      <c r="F14" s="184">
        <v>180.8</v>
      </c>
      <c r="G14" s="108"/>
      <c r="H14" s="109"/>
      <c r="I14" s="110"/>
      <c r="J14" s="111"/>
      <c r="K14" s="112"/>
      <c r="L14" s="113"/>
      <c r="M14" s="114"/>
      <c r="N14" s="115"/>
      <c r="O14" s="116"/>
      <c r="P14" s="117"/>
      <c r="Q14" s="118"/>
      <c r="R14" s="119"/>
      <c r="S14" s="120"/>
      <c r="T14" s="121"/>
      <c r="U14" s="122"/>
      <c r="V14" s="123"/>
      <c r="W14" s="173">
        <f t="shared" si="3"/>
        <v>0</v>
      </c>
      <c r="X14" s="173">
        <f t="shared" si="4"/>
        <v>0</v>
      </c>
      <c r="Y14" s="103">
        <f t="shared" si="1"/>
        <v>0</v>
      </c>
      <c r="Z14" s="104">
        <f t="shared" si="2"/>
        <v>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IP14"/>
      <c r="IQ14"/>
      <c r="IR14"/>
      <c r="IS14"/>
      <c r="IT14"/>
      <c r="IU14"/>
      <c r="IV14"/>
      <c r="IW14"/>
      <c r="IX14"/>
      <c r="IY14"/>
      <c r="IZ14"/>
      <c r="JA14"/>
      <c r="JB14"/>
    </row>
    <row r="15" spans="1:262" s="105" customFormat="1" ht="17" thickBot="1" x14ac:dyDescent="0.25">
      <c r="A15" s="57" t="s">
        <v>106</v>
      </c>
      <c r="B15" s="124" t="s">
        <v>50</v>
      </c>
      <c r="C15" s="182" t="s">
        <v>63</v>
      </c>
      <c r="D15" s="106">
        <v>4</v>
      </c>
      <c r="E15" s="107">
        <v>3.3</v>
      </c>
      <c r="F15" s="184">
        <v>170.75</v>
      </c>
      <c r="G15" s="108"/>
      <c r="H15" s="109"/>
      <c r="I15" s="110"/>
      <c r="J15" s="111"/>
      <c r="K15" s="112"/>
      <c r="L15" s="113"/>
      <c r="M15" s="114"/>
      <c r="N15" s="115"/>
      <c r="O15" s="116"/>
      <c r="P15" s="117"/>
      <c r="Q15" s="118"/>
      <c r="R15" s="119"/>
      <c r="S15" s="120"/>
      <c r="T15" s="121"/>
      <c r="U15" s="122"/>
      <c r="V15" s="123"/>
      <c r="W15" s="173">
        <f t="shared" si="3"/>
        <v>0</v>
      </c>
      <c r="X15" s="173">
        <f t="shared" si="4"/>
        <v>0</v>
      </c>
      <c r="Y15" s="103">
        <f t="shared" si="1"/>
        <v>0</v>
      </c>
      <c r="Z15" s="104">
        <f t="shared" si="2"/>
        <v>0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IP15"/>
      <c r="IQ15"/>
      <c r="IR15"/>
      <c r="IS15"/>
      <c r="IT15"/>
      <c r="IU15"/>
      <c r="IV15"/>
      <c r="IW15"/>
      <c r="IX15"/>
      <c r="IY15"/>
      <c r="IZ15"/>
      <c r="JA15"/>
      <c r="JB15"/>
    </row>
    <row r="16" spans="1:262" s="105" customFormat="1" ht="17" thickBot="1" x14ac:dyDescent="0.25">
      <c r="A16" s="151" t="s">
        <v>107</v>
      </c>
      <c r="B16" s="124" t="s">
        <v>50</v>
      </c>
      <c r="C16" s="180" t="s">
        <v>59</v>
      </c>
      <c r="D16" s="106">
        <v>8</v>
      </c>
      <c r="E16" s="107">
        <v>3.8</v>
      </c>
      <c r="F16" s="184">
        <v>187</v>
      </c>
      <c r="G16" s="108"/>
      <c r="H16" s="109"/>
      <c r="I16" s="110"/>
      <c r="J16" s="111"/>
      <c r="K16" s="112"/>
      <c r="L16" s="113"/>
      <c r="M16" s="114"/>
      <c r="N16" s="115"/>
      <c r="O16" s="116"/>
      <c r="P16" s="117"/>
      <c r="Q16" s="118"/>
      <c r="R16" s="119"/>
      <c r="S16" s="120"/>
      <c r="T16" s="121"/>
      <c r="U16" s="122"/>
      <c r="V16" s="123"/>
      <c r="W16" s="173">
        <f t="shared" si="3"/>
        <v>0</v>
      </c>
      <c r="X16" s="173">
        <f t="shared" si="4"/>
        <v>0</v>
      </c>
      <c r="Y16" s="103">
        <f t="shared" si="1"/>
        <v>0</v>
      </c>
      <c r="Z16" s="104">
        <f t="shared" si="2"/>
        <v>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IP16"/>
      <c r="IQ16"/>
      <c r="IR16"/>
      <c r="IS16"/>
      <c r="IT16"/>
      <c r="IU16"/>
      <c r="IV16"/>
      <c r="IW16"/>
      <c r="IX16"/>
      <c r="IY16"/>
      <c r="IZ16"/>
      <c r="JA16"/>
      <c r="JB16"/>
    </row>
    <row r="17" spans="1:262" s="105" customFormat="1" ht="17" thickBot="1" x14ac:dyDescent="0.25">
      <c r="A17" s="57" t="s">
        <v>108</v>
      </c>
      <c r="B17" s="124" t="s">
        <v>50</v>
      </c>
      <c r="C17" s="180" t="s">
        <v>60</v>
      </c>
      <c r="D17" s="106">
        <v>5</v>
      </c>
      <c r="E17" s="107">
        <v>5.2</v>
      </c>
      <c r="F17" s="184">
        <v>223.63</v>
      </c>
      <c r="G17" s="108"/>
      <c r="H17" s="109"/>
      <c r="I17" s="110"/>
      <c r="J17" s="111"/>
      <c r="K17" s="112"/>
      <c r="L17" s="113"/>
      <c r="M17" s="114"/>
      <c r="N17" s="115"/>
      <c r="O17" s="116"/>
      <c r="P17" s="117"/>
      <c r="Q17" s="118"/>
      <c r="R17" s="119"/>
      <c r="S17" s="120"/>
      <c r="T17" s="121"/>
      <c r="U17" s="122"/>
      <c r="V17" s="123"/>
      <c r="W17" s="173">
        <f t="shared" si="3"/>
        <v>0</v>
      </c>
      <c r="X17" s="173">
        <f t="shared" si="4"/>
        <v>0</v>
      </c>
      <c r="Y17" s="103">
        <f t="shared" si="1"/>
        <v>0</v>
      </c>
      <c r="Z17" s="104">
        <f t="shared" si="2"/>
        <v>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IP17"/>
      <c r="IQ17"/>
      <c r="IR17"/>
      <c r="IS17"/>
      <c r="IT17"/>
      <c r="IU17"/>
      <c r="IV17"/>
      <c r="IW17"/>
      <c r="IX17"/>
      <c r="IY17"/>
      <c r="IZ17"/>
      <c r="JA17"/>
      <c r="JB17"/>
    </row>
    <row r="18" spans="1:262" s="105" customFormat="1" ht="17" thickBot="1" x14ac:dyDescent="0.25">
      <c r="A18" s="151" t="s">
        <v>109</v>
      </c>
      <c r="B18" s="124" t="s">
        <v>50</v>
      </c>
      <c r="C18" s="180" t="s">
        <v>61</v>
      </c>
      <c r="D18" s="125">
        <v>9</v>
      </c>
      <c r="E18" s="126">
        <v>4.7</v>
      </c>
      <c r="F18" s="186">
        <v>212.38</v>
      </c>
      <c r="G18" s="127"/>
      <c r="H18" s="128"/>
      <c r="I18" s="129"/>
      <c r="J18" s="130"/>
      <c r="K18" s="131"/>
      <c r="L18" s="132"/>
      <c r="M18" s="133"/>
      <c r="N18" s="134"/>
      <c r="O18" s="135"/>
      <c r="P18" s="136"/>
      <c r="Q18" s="137"/>
      <c r="R18" s="119"/>
      <c r="S18" s="138"/>
      <c r="T18" s="139"/>
      <c r="U18" s="140"/>
      <c r="V18" s="141"/>
      <c r="W18" s="173">
        <f t="shared" si="3"/>
        <v>0</v>
      </c>
      <c r="X18" s="173">
        <f t="shared" si="4"/>
        <v>0</v>
      </c>
      <c r="Y18" s="103">
        <f t="shared" si="1"/>
        <v>0</v>
      </c>
      <c r="Z18" s="104">
        <f t="shared" si="2"/>
        <v>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IP18"/>
      <c r="IQ18"/>
      <c r="IR18"/>
      <c r="IS18"/>
      <c r="IT18"/>
      <c r="IU18"/>
      <c r="IV18"/>
      <c r="IW18"/>
      <c r="IX18"/>
      <c r="IY18"/>
      <c r="IZ18"/>
      <c r="JA18"/>
      <c r="JB18"/>
    </row>
    <row r="19" spans="1:262" s="105" customFormat="1" ht="17" thickBot="1" x14ac:dyDescent="0.25">
      <c r="A19" s="57" t="s">
        <v>110</v>
      </c>
      <c r="B19" s="124" t="s">
        <v>50</v>
      </c>
      <c r="C19" s="180" t="s">
        <v>118</v>
      </c>
      <c r="D19" s="106">
        <v>7</v>
      </c>
      <c r="E19" s="107">
        <v>4.9000000000000004</v>
      </c>
      <c r="F19" s="184">
        <v>216.63</v>
      </c>
      <c r="G19" s="108"/>
      <c r="H19" s="109"/>
      <c r="I19" s="110"/>
      <c r="J19" s="111"/>
      <c r="K19" s="112"/>
      <c r="L19" s="113"/>
      <c r="M19" s="114"/>
      <c r="N19" s="115"/>
      <c r="O19" s="116"/>
      <c r="P19" s="117"/>
      <c r="Q19" s="118"/>
      <c r="R19" s="119"/>
      <c r="S19" s="120"/>
      <c r="T19" s="121"/>
      <c r="U19" s="122"/>
      <c r="V19" s="123"/>
      <c r="W19" s="173">
        <f t="shared" si="3"/>
        <v>0</v>
      </c>
      <c r="X19" s="173">
        <f t="shared" si="4"/>
        <v>0</v>
      </c>
      <c r="Y19" s="103">
        <f t="shared" si="1"/>
        <v>0</v>
      </c>
      <c r="Z19" s="104">
        <f t="shared" si="2"/>
        <v>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IP19"/>
      <c r="IQ19"/>
      <c r="IR19"/>
      <c r="IS19"/>
      <c r="IT19"/>
      <c r="IU19"/>
      <c r="IV19"/>
      <c r="IW19"/>
      <c r="IX19"/>
      <c r="IY19"/>
      <c r="IZ19"/>
      <c r="JA19"/>
      <c r="JB19"/>
    </row>
    <row r="20" spans="1:262" s="105" customFormat="1" ht="17" thickBot="1" x14ac:dyDescent="0.25">
      <c r="A20" s="151" t="s">
        <v>111</v>
      </c>
      <c r="B20" s="124" t="s">
        <v>50</v>
      </c>
      <c r="C20" s="180" t="s">
        <v>62</v>
      </c>
      <c r="D20" s="106">
        <v>11</v>
      </c>
      <c r="E20" s="107">
        <v>5.01</v>
      </c>
      <c r="F20" s="184">
        <v>222.15</v>
      </c>
      <c r="G20" s="108"/>
      <c r="H20" s="109"/>
      <c r="I20" s="110"/>
      <c r="J20" s="111"/>
      <c r="K20" s="112"/>
      <c r="L20" s="113"/>
      <c r="M20" s="114"/>
      <c r="N20" s="115"/>
      <c r="O20" s="116"/>
      <c r="P20" s="117"/>
      <c r="Q20" s="118"/>
      <c r="R20" s="119"/>
      <c r="S20" s="120"/>
      <c r="T20" s="121"/>
      <c r="U20" s="122"/>
      <c r="V20" s="123"/>
      <c r="W20" s="173">
        <f t="shared" si="3"/>
        <v>0</v>
      </c>
      <c r="X20" s="173">
        <f t="shared" si="4"/>
        <v>0</v>
      </c>
      <c r="Y20" s="103">
        <f t="shared" si="1"/>
        <v>0</v>
      </c>
      <c r="Z20" s="104">
        <f t="shared" si="2"/>
        <v>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IP20"/>
      <c r="IQ20"/>
      <c r="IR20"/>
      <c r="IS20"/>
      <c r="IT20"/>
      <c r="IU20"/>
      <c r="IV20"/>
      <c r="IW20"/>
      <c r="IX20"/>
      <c r="IY20"/>
      <c r="IZ20"/>
      <c r="JA20"/>
      <c r="JB20"/>
    </row>
    <row r="21" spans="1:262" s="105" customFormat="1" ht="17" thickBot="1" x14ac:dyDescent="0.25">
      <c r="A21" s="57" t="s">
        <v>112</v>
      </c>
      <c r="B21" s="124" t="s">
        <v>50</v>
      </c>
      <c r="C21" s="182" t="s">
        <v>119</v>
      </c>
      <c r="D21" s="106">
        <v>5</v>
      </c>
      <c r="E21" s="107">
        <v>5.0999999999999996</v>
      </c>
      <c r="F21" s="184">
        <v>220.88</v>
      </c>
      <c r="G21" s="108"/>
      <c r="H21" s="109"/>
      <c r="I21" s="110"/>
      <c r="J21" s="111"/>
      <c r="K21" s="112"/>
      <c r="L21" s="113"/>
      <c r="M21" s="114"/>
      <c r="N21" s="115"/>
      <c r="O21" s="116"/>
      <c r="P21" s="117"/>
      <c r="Q21" s="118"/>
      <c r="R21" s="119"/>
      <c r="S21" s="120"/>
      <c r="T21" s="121"/>
      <c r="U21" s="122"/>
      <c r="V21" s="123"/>
      <c r="W21" s="173">
        <f t="shared" si="3"/>
        <v>0</v>
      </c>
      <c r="X21" s="173">
        <f t="shared" si="4"/>
        <v>0</v>
      </c>
      <c r="Y21" s="103">
        <f t="shared" si="1"/>
        <v>0</v>
      </c>
      <c r="Z21" s="104">
        <f t="shared" si="2"/>
        <v>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IP21"/>
      <c r="IQ21"/>
      <c r="IR21"/>
      <c r="IS21"/>
      <c r="IT21"/>
      <c r="IU21"/>
      <c r="IV21"/>
      <c r="IW21"/>
      <c r="IX21"/>
      <c r="IY21"/>
      <c r="IZ21"/>
      <c r="JA21"/>
      <c r="JB21"/>
    </row>
    <row r="22" spans="1:262" s="105" customFormat="1" ht="17" thickBot="1" x14ac:dyDescent="0.25">
      <c r="A22" s="151" t="s">
        <v>113</v>
      </c>
      <c r="B22" s="124" t="s">
        <v>50</v>
      </c>
      <c r="C22" s="182" t="s">
        <v>120</v>
      </c>
      <c r="D22" s="106">
        <v>4</v>
      </c>
      <c r="E22" s="107">
        <v>4.4000000000000004</v>
      </c>
      <c r="F22" s="184">
        <v>201</v>
      </c>
      <c r="G22" s="108"/>
      <c r="H22" s="109"/>
      <c r="I22" s="110"/>
      <c r="J22" s="111"/>
      <c r="K22" s="112"/>
      <c r="L22" s="113"/>
      <c r="M22" s="114"/>
      <c r="N22" s="115"/>
      <c r="O22" s="116"/>
      <c r="P22" s="117"/>
      <c r="Q22" s="118"/>
      <c r="R22" s="119"/>
      <c r="S22" s="120"/>
      <c r="T22" s="121"/>
      <c r="U22" s="122"/>
      <c r="V22" s="123"/>
      <c r="W22" s="173">
        <f t="shared" si="3"/>
        <v>0</v>
      </c>
      <c r="X22" s="173">
        <f t="shared" si="4"/>
        <v>0</v>
      </c>
      <c r="Y22" s="103">
        <f t="shared" si="1"/>
        <v>0</v>
      </c>
      <c r="Z22" s="104">
        <f t="shared" si="2"/>
        <v>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IP22"/>
      <c r="IQ22"/>
      <c r="IR22"/>
      <c r="IS22"/>
      <c r="IT22"/>
      <c r="IU22"/>
      <c r="IV22"/>
      <c r="IW22"/>
      <c r="IX22"/>
      <c r="IY22"/>
      <c r="IZ22"/>
      <c r="JA22"/>
      <c r="JB22"/>
    </row>
    <row r="23" spans="1:262" s="105" customFormat="1" ht="17" thickBot="1" x14ac:dyDescent="0.25">
      <c r="A23" s="57" t="s">
        <v>114</v>
      </c>
      <c r="B23" s="124" t="s">
        <v>50</v>
      </c>
      <c r="C23" s="180" t="s">
        <v>64</v>
      </c>
      <c r="D23" s="106">
        <v>10</v>
      </c>
      <c r="E23" s="107">
        <v>2.52</v>
      </c>
      <c r="F23" s="184">
        <v>146.80000000000001</v>
      </c>
      <c r="G23" s="108"/>
      <c r="H23" s="109"/>
      <c r="I23" s="110"/>
      <c r="J23" s="111"/>
      <c r="K23" s="112"/>
      <c r="L23" s="113"/>
      <c r="M23" s="114"/>
      <c r="N23" s="115"/>
      <c r="O23" s="116"/>
      <c r="P23" s="117"/>
      <c r="Q23" s="118"/>
      <c r="R23" s="119"/>
      <c r="S23" s="120"/>
      <c r="T23" s="121"/>
      <c r="U23" s="122"/>
      <c r="V23" s="123"/>
      <c r="W23" s="173">
        <f t="shared" si="3"/>
        <v>0</v>
      </c>
      <c r="X23" s="173">
        <f t="shared" si="4"/>
        <v>0</v>
      </c>
      <c r="Y23" s="103">
        <f t="shared" si="1"/>
        <v>0</v>
      </c>
      <c r="Z23" s="104">
        <f t="shared" si="2"/>
        <v>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IP23"/>
      <c r="IQ23"/>
      <c r="IR23"/>
      <c r="IS23"/>
      <c r="IT23"/>
      <c r="IU23"/>
      <c r="IV23"/>
      <c r="IW23"/>
      <c r="IX23"/>
      <c r="IY23"/>
      <c r="IZ23"/>
      <c r="JA23"/>
      <c r="JB23"/>
    </row>
    <row r="24" spans="1:262" s="105" customFormat="1" ht="17" thickBot="1" x14ac:dyDescent="0.25">
      <c r="A24" s="151" t="s">
        <v>115</v>
      </c>
      <c r="B24" s="124" t="s">
        <v>50</v>
      </c>
      <c r="C24" s="180" t="s">
        <v>121</v>
      </c>
      <c r="D24" s="106">
        <v>4</v>
      </c>
      <c r="E24" s="107">
        <v>3.8</v>
      </c>
      <c r="F24" s="184">
        <v>184.5</v>
      </c>
      <c r="G24" s="108"/>
      <c r="H24" s="109"/>
      <c r="I24" s="110"/>
      <c r="J24" s="111"/>
      <c r="K24" s="112"/>
      <c r="L24" s="113"/>
      <c r="M24" s="114"/>
      <c r="N24" s="115"/>
      <c r="O24" s="116"/>
      <c r="P24" s="117"/>
      <c r="Q24" s="118"/>
      <c r="R24" s="119"/>
      <c r="S24" s="120"/>
      <c r="T24" s="121"/>
      <c r="U24" s="122"/>
      <c r="V24" s="123"/>
      <c r="W24" s="173">
        <f t="shared" si="3"/>
        <v>0</v>
      </c>
      <c r="X24" s="173">
        <f t="shared" si="4"/>
        <v>0</v>
      </c>
      <c r="Y24" s="103">
        <f t="shared" si="1"/>
        <v>0</v>
      </c>
      <c r="Z24" s="104">
        <f t="shared" si="2"/>
        <v>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IP24"/>
      <c r="IQ24"/>
      <c r="IR24"/>
      <c r="IS24"/>
      <c r="IT24"/>
      <c r="IU24"/>
      <c r="IV24"/>
      <c r="IW24"/>
      <c r="IX24"/>
      <c r="IY24"/>
      <c r="IZ24"/>
      <c r="JA24"/>
      <c r="JB24"/>
    </row>
    <row r="25" spans="1:262" s="105" customFormat="1" ht="17" thickBot="1" x14ac:dyDescent="0.25">
      <c r="A25" s="57" t="s">
        <v>116</v>
      </c>
      <c r="B25" s="124" t="s">
        <v>50</v>
      </c>
      <c r="C25" s="180" t="s">
        <v>122</v>
      </c>
      <c r="D25" s="106">
        <v>4</v>
      </c>
      <c r="E25" s="107">
        <v>5.4</v>
      </c>
      <c r="F25" s="184">
        <v>228.5</v>
      </c>
      <c r="G25" s="108"/>
      <c r="H25" s="109"/>
      <c r="I25" s="110"/>
      <c r="J25" s="111"/>
      <c r="K25" s="112"/>
      <c r="L25" s="113"/>
      <c r="M25" s="114"/>
      <c r="N25" s="115"/>
      <c r="O25" s="116"/>
      <c r="P25" s="117"/>
      <c r="Q25" s="118"/>
      <c r="R25" s="119"/>
      <c r="S25" s="120"/>
      <c r="T25" s="121"/>
      <c r="U25" s="122"/>
      <c r="V25" s="123"/>
      <c r="W25" s="173">
        <f t="shared" si="3"/>
        <v>0</v>
      </c>
      <c r="X25" s="173">
        <f t="shared" si="4"/>
        <v>0</v>
      </c>
      <c r="Y25" s="103">
        <f t="shared" si="1"/>
        <v>0</v>
      </c>
      <c r="Z25" s="104">
        <f t="shared" si="2"/>
        <v>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IP25"/>
      <c r="IQ25"/>
      <c r="IR25"/>
      <c r="IS25"/>
      <c r="IT25"/>
      <c r="IU25"/>
      <c r="IV25"/>
      <c r="IW25"/>
      <c r="IX25"/>
      <c r="IY25"/>
      <c r="IZ25"/>
      <c r="JA25"/>
      <c r="JB25"/>
    </row>
    <row r="26" spans="1:262" s="105" customFormat="1" ht="17" thickBot="1" x14ac:dyDescent="0.25">
      <c r="A26" s="57" t="s">
        <v>117</v>
      </c>
      <c r="B26" s="124" t="s">
        <v>50</v>
      </c>
      <c r="C26" s="180" t="s">
        <v>123</v>
      </c>
      <c r="D26" s="106">
        <v>3</v>
      </c>
      <c r="E26" s="107">
        <v>5.4</v>
      </c>
      <c r="F26" s="184">
        <v>227.88</v>
      </c>
      <c r="G26" s="108"/>
      <c r="H26" s="109"/>
      <c r="I26" s="110"/>
      <c r="J26" s="111"/>
      <c r="K26" s="112"/>
      <c r="L26" s="113"/>
      <c r="M26" s="114"/>
      <c r="N26" s="115"/>
      <c r="O26" s="116"/>
      <c r="P26" s="117"/>
      <c r="Q26" s="118"/>
      <c r="R26" s="119"/>
      <c r="S26" s="120"/>
      <c r="T26" s="121"/>
      <c r="U26" s="122"/>
      <c r="V26" s="123"/>
      <c r="W26" s="173">
        <f t="shared" si="3"/>
        <v>0</v>
      </c>
      <c r="X26" s="173">
        <f t="shared" si="4"/>
        <v>0</v>
      </c>
      <c r="Y26" s="103">
        <f t="shared" si="1"/>
        <v>0</v>
      </c>
      <c r="Z26" s="104">
        <f t="shared" si="2"/>
        <v>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IP26"/>
      <c r="IQ26"/>
      <c r="IR26"/>
      <c r="IS26"/>
      <c r="IT26"/>
      <c r="IU26"/>
      <c r="IV26"/>
      <c r="IW26"/>
      <c r="IX26"/>
      <c r="IY26"/>
      <c r="IZ26"/>
      <c r="JA26"/>
      <c r="JB26"/>
    </row>
    <row r="27" spans="1:262" s="105" customFormat="1" ht="17" thickBot="1" x14ac:dyDescent="0.25">
      <c r="A27" s="57" t="s">
        <v>97</v>
      </c>
      <c r="B27" s="124" t="s">
        <v>50</v>
      </c>
      <c r="C27" s="57" t="s">
        <v>91</v>
      </c>
      <c r="D27" s="106">
        <f>SUM(D7:D26)</f>
        <v>153</v>
      </c>
      <c r="E27" s="106">
        <f t="shared" ref="E27" si="5">SUM(E7:E26)</f>
        <v>65.174999999999997</v>
      </c>
      <c r="F27" s="183">
        <f>SUM(F7:F26)</f>
        <v>3405.4800000000009</v>
      </c>
      <c r="G27" s="108"/>
      <c r="H27" s="109"/>
      <c r="I27" s="110"/>
      <c r="J27" s="111"/>
      <c r="K27" s="112"/>
      <c r="L27" s="113"/>
      <c r="M27" s="114"/>
      <c r="N27" s="115"/>
      <c r="O27" s="116"/>
      <c r="P27" s="117"/>
      <c r="Q27" s="118"/>
      <c r="R27" s="119"/>
      <c r="S27" s="120"/>
      <c r="T27" s="121"/>
      <c r="U27" s="122"/>
      <c r="V27" s="123"/>
      <c r="W27" s="173">
        <f t="shared" ref="W27" si="6">SUM(G27:V27)</f>
        <v>0</v>
      </c>
      <c r="X27" s="173">
        <f>W27*E27</f>
        <v>0</v>
      </c>
      <c r="Y27" s="103">
        <f>(SUM(G27:V27)*D27)</f>
        <v>0</v>
      </c>
      <c r="Z27" s="104">
        <f t="shared" si="2"/>
        <v>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</row>
    <row r="28" spans="1:262" ht="14" thickBot="1" x14ac:dyDescent="0.2">
      <c r="E28" s="102"/>
      <c r="F28" s="102"/>
      <c r="G28"/>
      <c r="H28"/>
      <c r="J28"/>
      <c r="K28"/>
      <c r="L28"/>
      <c r="M28"/>
      <c r="N28"/>
      <c r="O28"/>
      <c r="P28" s="82"/>
      <c r="Q28"/>
      <c r="R28" s="142"/>
      <c r="S28"/>
      <c r="T28"/>
      <c r="U28"/>
      <c r="V28"/>
      <c r="W28"/>
      <c r="X28"/>
    </row>
    <row r="29" spans="1:262" s="143" customFormat="1" ht="14" thickBot="1" x14ac:dyDescent="0.2">
      <c r="A29"/>
      <c r="B29"/>
      <c r="C29"/>
      <c r="D29" s="62"/>
      <c r="E29" s="102"/>
      <c r="F29" s="102"/>
      <c r="G29"/>
      <c r="H29"/>
      <c r="I29"/>
      <c r="J29"/>
      <c r="K29"/>
      <c r="L29"/>
      <c r="M29"/>
      <c r="N29"/>
      <c r="O29"/>
      <c r="P29" s="82"/>
      <c r="Q29"/>
      <c r="R29" s="142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</row>
    <row r="30" spans="1:262" ht="20" thickBot="1" x14ac:dyDescent="0.25">
      <c r="A30" s="144"/>
      <c r="E30" s="102"/>
      <c r="F30" s="102"/>
      <c r="G30" s="63" cm="1">
        <f t="array" ref="G30">SUM($D$7:$D$27*G7:G27)</f>
        <v>0</v>
      </c>
      <c r="H30" s="63" cm="1">
        <f t="array" ref="H30">SUM($D$7:$D$27*H7:H27)</f>
        <v>0</v>
      </c>
      <c r="I30" s="63" cm="1">
        <f t="array" ref="I30">SUM($D$7:$D$27*I7:I27)</f>
        <v>0</v>
      </c>
      <c r="J30" s="63" cm="1">
        <f t="array" ref="J30">SUM($D$7:$D$27*J7:J27)</f>
        <v>0</v>
      </c>
      <c r="K30" s="63" cm="1">
        <f t="array" ref="K30">SUM($D$7:$D$27*K7:K27)</f>
        <v>0</v>
      </c>
      <c r="L30" s="63" cm="1">
        <f t="array" ref="L30">SUM($D$7:$D$27*L7:L27)</f>
        <v>0</v>
      </c>
      <c r="M30" s="63" cm="1">
        <f t="array" ref="M30">SUM($D$7:$D$27*M7:M27)</f>
        <v>0</v>
      </c>
      <c r="N30" s="63" cm="1">
        <f t="array" ref="N30">SUM($D$7:$D$27*N7:N27)</f>
        <v>0</v>
      </c>
      <c r="O30" s="63" cm="1">
        <f t="array" ref="O30">SUM($D$7:$D$27*O7:O27)</f>
        <v>0</v>
      </c>
      <c r="P30" s="63" cm="1">
        <f t="array" ref="P30">SUM($D$7:$D$27*P7:P27)</f>
        <v>0</v>
      </c>
      <c r="Q30" s="63" cm="1">
        <f t="array" ref="Q30">SUM($D$7:$D$27*Q7:Q27)</f>
        <v>0</v>
      </c>
      <c r="R30" s="63" cm="1">
        <f t="array" ref="R30">SUM($D$7:$D$27*R7:R27)</f>
        <v>0</v>
      </c>
      <c r="S30" s="63" cm="1">
        <f t="array" ref="S30">SUM($D$7:$D$27*S7:S27)</f>
        <v>0</v>
      </c>
      <c r="T30" s="63" cm="1">
        <f t="array" ref="T30">SUM($D$7:$D$27*T7:T27)</f>
        <v>0</v>
      </c>
      <c r="U30" s="63" cm="1">
        <f t="array" ref="U30">SUM($D$7:$D$27*U7:U27)</f>
        <v>0</v>
      </c>
      <c r="V30" s="63" cm="1">
        <f t="array" ref="V30">SUM($D$7:$D$27*V7:V27)</f>
        <v>0</v>
      </c>
      <c r="W30" s="172">
        <f>SUM(W7:W27)</f>
        <v>0</v>
      </c>
      <c r="X30" s="172">
        <f>SUM(X7:X27)</f>
        <v>0</v>
      </c>
      <c r="Y30" s="175">
        <f>SUM(Y7:Y27)</f>
        <v>0</v>
      </c>
      <c r="Z30" s="80">
        <f>SUM(Z7:Z27)</f>
        <v>0</v>
      </c>
    </row>
    <row r="31" spans="1:262" x14ac:dyDescent="0.2">
      <c r="A31" s="144" t="s">
        <v>90</v>
      </c>
      <c r="B31" s="179" t="s">
        <v>96</v>
      </c>
      <c r="E31" s="102"/>
      <c r="F31" s="102"/>
      <c r="K31" s="60"/>
      <c r="V31"/>
      <c r="W31"/>
      <c r="X31"/>
    </row>
    <row r="32" spans="1:262" x14ac:dyDescent="0.2">
      <c r="A32" s="256"/>
      <c r="B32" s="256"/>
      <c r="C32" s="256"/>
      <c r="E32" s="102"/>
      <c r="F32" s="102"/>
      <c r="K32" s="60"/>
      <c r="V32"/>
      <c r="W32"/>
      <c r="X32"/>
    </row>
    <row r="33" spans="1:24" x14ac:dyDescent="0.2">
      <c r="A33" s="146"/>
      <c r="E33" s="102"/>
      <c r="F33" s="102"/>
      <c r="K33" s="60"/>
      <c r="L33"/>
      <c r="M33"/>
      <c r="N33"/>
      <c r="O33"/>
      <c r="T33" s="259"/>
      <c r="U33" s="259"/>
      <c r="V33" s="259"/>
      <c r="W33" s="147"/>
      <c r="X33" s="147"/>
    </row>
    <row r="34" spans="1:24" x14ac:dyDescent="0.2">
      <c r="A34" s="146"/>
      <c r="B34" s="146"/>
      <c r="C34" s="146"/>
      <c r="D34" s="146"/>
      <c r="E34" s="146"/>
      <c r="F34" s="146"/>
      <c r="G34" s="260"/>
      <c r="H34" s="260"/>
      <c r="I34" s="260"/>
      <c r="J34" s="260"/>
      <c r="K34" s="145"/>
      <c r="M34" s="145"/>
      <c r="N34"/>
      <c r="O34" s="261"/>
      <c r="P34" s="261"/>
      <c r="Q34" s="261"/>
      <c r="R34" s="261"/>
      <c r="S34" s="261"/>
      <c r="U34" s="145"/>
      <c r="V34" s="148"/>
      <c r="W34" s="148"/>
      <c r="X34" s="148"/>
    </row>
    <row r="35" spans="1:24" x14ac:dyDescent="0.2">
      <c r="A35" s="256"/>
      <c r="B35" s="256"/>
      <c r="C35" s="256"/>
      <c r="G35" s="257"/>
      <c r="H35" s="257"/>
      <c r="I35" s="257"/>
      <c r="J35" s="258"/>
      <c r="K35" s="258"/>
      <c r="L35" s="258"/>
      <c r="M35" s="258"/>
      <c r="N35"/>
      <c r="O35" s="257"/>
      <c r="P35" s="257"/>
      <c r="Q35" s="257"/>
      <c r="R35" s="258"/>
      <c r="S35" s="258"/>
      <c r="T35" s="258"/>
      <c r="U35" s="258"/>
      <c r="V35" s="148"/>
      <c r="W35" s="148"/>
      <c r="X35" s="148"/>
    </row>
    <row r="36" spans="1:24" x14ac:dyDescent="0.2">
      <c r="A36" s="256"/>
      <c r="B36" s="256"/>
      <c r="C36" s="256"/>
      <c r="G36" s="257"/>
      <c r="H36" s="257"/>
      <c r="I36" s="257"/>
      <c r="J36" s="258"/>
      <c r="K36" s="258"/>
      <c r="L36" s="258"/>
      <c r="M36" s="258"/>
      <c r="N36"/>
      <c r="O36" s="257"/>
      <c r="P36" s="257"/>
      <c r="Q36" s="257"/>
      <c r="R36" s="258"/>
      <c r="S36" s="258"/>
      <c r="T36" s="258"/>
      <c r="U36" s="258"/>
      <c r="V36" s="148"/>
      <c r="W36" s="148"/>
      <c r="X36" s="148"/>
    </row>
    <row r="37" spans="1:24" x14ac:dyDescent="0.2">
      <c r="A37" s="256"/>
      <c r="B37" s="256"/>
      <c r="C37" s="256"/>
      <c r="G37" s="257"/>
      <c r="H37" s="257"/>
      <c r="I37" s="257"/>
      <c r="J37" s="258"/>
      <c r="K37" s="258"/>
      <c r="L37" s="258"/>
      <c r="M37" s="258"/>
      <c r="N37"/>
      <c r="O37" s="257"/>
      <c r="P37" s="257"/>
      <c r="Q37" s="257"/>
      <c r="R37" s="258"/>
      <c r="S37" s="258"/>
      <c r="T37" s="258"/>
      <c r="U37" s="258"/>
      <c r="V37" s="148"/>
      <c r="W37" s="148"/>
      <c r="X37" s="148"/>
    </row>
    <row r="38" spans="1:24" x14ac:dyDescent="0.2">
      <c r="G38" s="257"/>
      <c r="H38" s="257"/>
      <c r="I38" s="257"/>
      <c r="J38" s="258"/>
      <c r="K38" s="258"/>
      <c r="L38" s="258"/>
      <c r="M38" s="258"/>
      <c r="N38"/>
      <c r="O38" s="257"/>
      <c r="P38" s="257"/>
      <c r="Q38" s="257"/>
      <c r="R38" s="258"/>
      <c r="S38" s="258"/>
      <c r="T38" s="258"/>
      <c r="U38" s="258"/>
      <c r="V38" s="148"/>
      <c r="W38" s="148"/>
      <c r="X38" s="148"/>
    </row>
    <row r="39" spans="1:24" x14ac:dyDescent="0.2">
      <c r="G39" s="257"/>
      <c r="H39" s="257"/>
      <c r="I39" s="257"/>
      <c r="J39" s="258"/>
      <c r="K39" s="258"/>
      <c r="L39" s="258"/>
      <c r="M39" s="258"/>
      <c r="N39"/>
      <c r="O39" s="257"/>
      <c r="P39" s="257"/>
      <c r="Q39" s="257"/>
      <c r="R39" s="258"/>
      <c r="S39" s="258"/>
      <c r="T39" s="258"/>
      <c r="U39" s="258"/>
      <c r="V39" s="148"/>
      <c r="W39" s="148"/>
      <c r="X39" s="148"/>
    </row>
    <row r="40" spans="1:24" x14ac:dyDescent="0.2">
      <c r="G40" s="257"/>
      <c r="H40" s="257"/>
      <c r="I40" s="257"/>
      <c r="J40" s="258"/>
      <c r="K40" s="258"/>
      <c r="L40" s="258"/>
      <c r="M40" s="258"/>
      <c r="N40"/>
      <c r="O40" s="257"/>
      <c r="P40" s="257"/>
      <c r="Q40" s="257"/>
      <c r="R40" s="258"/>
      <c r="S40" s="258"/>
      <c r="T40" s="258"/>
      <c r="U40" s="258"/>
      <c r="V40" s="148"/>
      <c r="W40" s="148"/>
      <c r="X40" s="148"/>
    </row>
    <row r="41" spans="1:24" x14ac:dyDescent="0.2">
      <c r="G41" s="257"/>
      <c r="H41" s="257"/>
      <c r="I41" s="257"/>
      <c r="J41" s="258"/>
      <c r="K41" s="258"/>
      <c r="L41" s="258"/>
      <c r="M41" s="258"/>
      <c r="N41"/>
      <c r="O41" s="257"/>
      <c r="P41" s="257"/>
      <c r="Q41" s="257"/>
      <c r="R41" s="258"/>
      <c r="S41" s="258"/>
      <c r="T41" s="258"/>
      <c r="U41" s="258"/>
      <c r="V41" s="148"/>
      <c r="W41" s="148"/>
      <c r="X41" s="148"/>
    </row>
    <row r="42" spans="1:24" x14ac:dyDescent="0.2">
      <c r="G42" s="257"/>
      <c r="H42" s="257"/>
      <c r="I42" s="257"/>
      <c r="J42" s="262"/>
      <c r="K42" s="262"/>
      <c r="L42" s="262"/>
      <c r="M42" s="262"/>
      <c r="O42" s="257"/>
      <c r="P42" s="257"/>
      <c r="Q42" s="257"/>
      <c r="R42" s="262"/>
      <c r="S42" s="262"/>
      <c r="T42" s="262"/>
      <c r="U42" s="262"/>
    </row>
    <row r="43" spans="1:24" ht="12.75" customHeight="1" x14ac:dyDescent="0.2"/>
    <row r="70" spans="1:262" s="143" customFormat="1" x14ac:dyDescent="0.2">
      <c r="A70"/>
      <c r="B70"/>
      <c r="C70"/>
      <c r="D70" s="62"/>
      <c r="E70" s="62"/>
      <c r="F70" s="62"/>
      <c r="G70" s="60"/>
      <c r="H70" s="60"/>
      <c r="I70"/>
      <c r="J70" s="60"/>
      <c r="K70" s="149"/>
      <c r="L70" s="60"/>
      <c r="M70" s="60"/>
      <c r="N70" s="60"/>
      <c r="O70" s="60"/>
      <c r="P70" s="145"/>
      <c r="Q70" s="60"/>
      <c r="R70" s="145"/>
      <c r="S70" s="60"/>
      <c r="T70" s="60"/>
      <c r="U70" s="60"/>
      <c r="V70" s="60"/>
      <c r="W70" s="60"/>
      <c r="X70" s="6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</row>
    <row r="72" spans="1:262" s="143" customFormat="1" x14ac:dyDescent="0.2">
      <c r="A72"/>
      <c r="B72"/>
      <c r="C72"/>
      <c r="D72" s="62"/>
      <c r="E72" s="62"/>
      <c r="F72" s="62"/>
      <c r="G72" s="60"/>
      <c r="H72" s="60"/>
      <c r="I72"/>
      <c r="J72" s="60"/>
      <c r="K72" s="149"/>
      <c r="L72" s="60"/>
      <c r="M72" s="60"/>
      <c r="N72" s="60"/>
      <c r="O72" s="60"/>
      <c r="P72" s="145"/>
      <c r="Q72" s="60"/>
      <c r="R72" s="145"/>
      <c r="S72" s="60"/>
      <c r="T72" s="60"/>
      <c r="U72" s="60"/>
      <c r="V72" s="60"/>
      <c r="W72" s="60"/>
      <c r="X72" s="60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</row>
    <row r="73" spans="1:262" s="143" customFormat="1" x14ac:dyDescent="0.2">
      <c r="A73"/>
      <c r="B73"/>
      <c r="C73"/>
      <c r="D73" s="62"/>
      <c r="E73" s="62"/>
      <c r="F73" s="62"/>
      <c r="G73" s="60"/>
      <c r="H73" s="60"/>
      <c r="I73"/>
      <c r="J73" s="60"/>
      <c r="K73" s="149"/>
      <c r="L73" s="60"/>
      <c r="M73" s="60"/>
      <c r="N73" s="60"/>
      <c r="O73" s="60"/>
      <c r="P73" s="145"/>
      <c r="Q73" s="60"/>
      <c r="R73" s="145"/>
      <c r="S73" s="60"/>
      <c r="T73" s="60"/>
      <c r="U73" s="60"/>
      <c r="V73" s="60"/>
      <c r="W73" s="60"/>
      <c r="X73" s="60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</row>
    <row r="74" spans="1:262" s="143" customFormat="1" x14ac:dyDescent="0.2">
      <c r="A74"/>
      <c r="B74"/>
      <c r="C74"/>
      <c r="D74" s="62"/>
      <c r="E74" s="62"/>
      <c r="F74" s="62"/>
      <c r="G74" s="60"/>
      <c r="H74" s="60"/>
      <c r="I74"/>
      <c r="J74" s="60"/>
      <c r="K74" s="149"/>
      <c r="L74" s="60"/>
      <c r="M74" s="60"/>
      <c r="N74" s="60"/>
      <c r="O74" s="60"/>
      <c r="P74" s="145"/>
      <c r="Q74" s="60"/>
      <c r="R74" s="145"/>
      <c r="S74" s="60"/>
      <c r="T74" s="60"/>
      <c r="U74" s="60"/>
      <c r="V74" s="60"/>
      <c r="W74" s="60"/>
      <c r="X74" s="60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</row>
    <row r="76" spans="1:262" s="143" customFormat="1" x14ac:dyDescent="0.2">
      <c r="A76"/>
      <c r="B76"/>
      <c r="C76"/>
      <c r="D76" s="62"/>
      <c r="E76" s="62"/>
      <c r="F76" s="62"/>
      <c r="G76" s="60"/>
      <c r="H76" s="60"/>
      <c r="I76"/>
      <c r="J76" s="60"/>
      <c r="K76" s="149"/>
      <c r="L76" s="60"/>
      <c r="M76" s="60"/>
      <c r="N76" s="60"/>
      <c r="O76" s="60"/>
      <c r="P76" s="145"/>
      <c r="Q76" s="60"/>
      <c r="R76" s="145"/>
      <c r="S76" s="60"/>
      <c r="T76" s="60"/>
      <c r="U76" s="60"/>
      <c r="V76" s="60"/>
      <c r="W76" s="60"/>
      <c r="X76" s="60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</row>
    <row r="78" spans="1:262" s="143" customFormat="1" x14ac:dyDescent="0.2">
      <c r="A78"/>
      <c r="B78"/>
      <c r="C78"/>
      <c r="D78" s="62"/>
      <c r="E78" s="62"/>
      <c r="F78" s="62"/>
      <c r="G78" s="60"/>
      <c r="H78" s="60"/>
      <c r="I78"/>
      <c r="J78" s="60"/>
      <c r="K78" s="149"/>
      <c r="L78" s="60"/>
      <c r="M78" s="60"/>
      <c r="N78" s="60"/>
      <c r="O78" s="60"/>
      <c r="P78" s="145"/>
      <c r="Q78" s="60"/>
      <c r="R78" s="145"/>
      <c r="S78" s="60"/>
      <c r="T78" s="60"/>
      <c r="U78" s="60"/>
      <c r="V78" s="60"/>
      <c r="W78" s="60"/>
      <c r="X78" s="60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</row>
    <row r="79" spans="1:262" s="143" customFormat="1" x14ac:dyDescent="0.2">
      <c r="A79"/>
      <c r="B79"/>
      <c r="C79"/>
      <c r="D79" s="62"/>
      <c r="E79" s="62"/>
      <c r="F79" s="62"/>
      <c r="G79" s="60"/>
      <c r="H79" s="60"/>
      <c r="I79"/>
      <c r="J79" s="60"/>
      <c r="K79" s="149"/>
      <c r="L79" s="60"/>
      <c r="M79" s="60"/>
      <c r="N79" s="60"/>
      <c r="O79" s="60"/>
      <c r="P79" s="145"/>
      <c r="Q79" s="60"/>
      <c r="R79" s="145"/>
      <c r="S79" s="60"/>
      <c r="T79" s="60"/>
      <c r="U79" s="60"/>
      <c r="V79" s="60"/>
      <c r="W79" s="60"/>
      <c r="X79" s="60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</row>
    <row r="80" spans="1:262" s="143" customFormat="1" x14ac:dyDescent="0.2">
      <c r="A80"/>
      <c r="B80"/>
      <c r="C80"/>
      <c r="D80" s="62"/>
      <c r="E80" s="62"/>
      <c r="F80" s="62"/>
      <c r="G80" s="60"/>
      <c r="H80" s="60"/>
      <c r="I80"/>
      <c r="J80" s="60"/>
      <c r="K80" s="149"/>
      <c r="L80" s="60"/>
      <c r="M80" s="60"/>
      <c r="N80" s="60"/>
      <c r="O80" s="60"/>
      <c r="P80" s="145"/>
      <c r="Q80" s="60"/>
      <c r="R80" s="145"/>
      <c r="S80" s="60"/>
      <c r="T80" s="60"/>
      <c r="U80" s="60"/>
      <c r="V80" s="60"/>
      <c r="W80" s="60"/>
      <c r="X80" s="6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</row>
    <row r="81" spans="1:262" s="143" customFormat="1" x14ac:dyDescent="0.2">
      <c r="A81"/>
      <c r="B81"/>
      <c r="C81"/>
      <c r="D81" s="62"/>
      <c r="E81" s="62"/>
      <c r="F81" s="62"/>
      <c r="G81" s="60"/>
      <c r="H81" s="60"/>
      <c r="I81"/>
      <c r="J81" s="60"/>
      <c r="K81" s="149"/>
      <c r="L81" s="60"/>
      <c r="M81" s="60"/>
      <c r="N81" s="60"/>
      <c r="O81" s="60"/>
      <c r="P81" s="145"/>
      <c r="Q81" s="60"/>
      <c r="R81" s="145"/>
      <c r="S81" s="60"/>
      <c r="T81" s="60"/>
      <c r="U81" s="60"/>
      <c r="V81" s="60"/>
      <c r="W81" s="60"/>
      <c r="X81" s="60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</row>
    <row r="82" spans="1:262" s="143" customFormat="1" x14ac:dyDescent="0.2">
      <c r="A82"/>
      <c r="B82"/>
      <c r="C82"/>
      <c r="D82" s="62"/>
      <c r="E82" s="62"/>
      <c r="F82" s="62"/>
      <c r="G82" s="60"/>
      <c r="H82" s="60"/>
      <c r="I82"/>
      <c r="J82" s="60"/>
      <c r="K82" s="149"/>
      <c r="L82" s="60"/>
      <c r="M82" s="60"/>
      <c r="N82" s="60"/>
      <c r="O82" s="60"/>
      <c r="P82" s="145"/>
      <c r="Q82" s="60"/>
      <c r="R82" s="145"/>
      <c r="S82" s="60"/>
      <c r="T82" s="60"/>
      <c r="U82" s="60"/>
      <c r="V82" s="60"/>
      <c r="W82" s="60"/>
      <c r="X82" s="60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</row>
    <row r="83" spans="1:262" s="143" customFormat="1" x14ac:dyDescent="0.2">
      <c r="A83"/>
      <c r="B83"/>
      <c r="C83"/>
      <c r="D83" s="62"/>
      <c r="E83" s="62"/>
      <c r="F83" s="62"/>
      <c r="G83" s="60"/>
      <c r="H83" s="60"/>
      <c r="I83"/>
      <c r="J83" s="60"/>
      <c r="K83" s="149"/>
      <c r="L83" s="60"/>
      <c r="M83" s="60"/>
      <c r="N83" s="60"/>
      <c r="O83" s="60"/>
      <c r="P83" s="145"/>
      <c r="Q83" s="60"/>
      <c r="R83" s="145"/>
      <c r="S83" s="60"/>
      <c r="T83" s="60"/>
      <c r="U83" s="60"/>
      <c r="V83" s="60"/>
      <c r="W83" s="60"/>
      <c r="X83" s="60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</row>
    <row r="84" spans="1:262" s="143" customFormat="1" x14ac:dyDescent="0.2">
      <c r="A84"/>
      <c r="B84"/>
      <c r="C84"/>
      <c r="D84" s="62"/>
      <c r="E84" s="62"/>
      <c r="F84" s="62"/>
      <c r="G84" s="60"/>
      <c r="H84" s="60"/>
      <c r="I84"/>
      <c r="J84" s="60"/>
      <c r="K84" s="149"/>
      <c r="L84" s="60"/>
      <c r="M84" s="60"/>
      <c r="N84" s="60"/>
      <c r="O84" s="60"/>
      <c r="P84" s="145"/>
      <c r="Q84" s="60"/>
      <c r="R84" s="145"/>
      <c r="S84" s="60"/>
      <c r="T84" s="60"/>
      <c r="U84" s="60"/>
      <c r="V84" s="60"/>
      <c r="W84" s="60"/>
      <c r="X84" s="60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</row>
    <row r="86" spans="1:262" s="143" customFormat="1" x14ac:dyDescent="0.2">
      <c r="A86"/>
      <c r="B86"/>
      <c r="C86"/>
      <c r="D86" s="62"/>
      <c r="E86" s="62"/>
      <c r="F86" s="62"/>
      <c r="G86" s="60"/>
      <c r="H86" s="60"/>
      <c r="I86"/>
      <c r="J86" s="60"/>
      <c r="K86" s="149"/>
      <c r="L86" s="60"/>
      <c r="M86" s="60"/>
      <c r="N86" s="60"/>
      <c r="O86" s="60"/>
      <c r="P86" s="145"/>
      <c r="Q86" s="60"/>
      <c r="R86" s="145"/>
      <c r="S86" s="60"/>
      <c r="T86" s="60"/>
      <c r="U86" s="60"/>
      <c r="V86" s="60"/>
      <c r="W86" s="60"/>
      <c r="X86" s="60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</row>
    <row r="87" spans="1:262" s="143" customFormat="1" x14ac:dyDescent="0.2">
      <c r="A87"/>
      <c r="B87"/>
      <c r="C87"/>
      <c r="D87" s="62"/>
      <c r="E87" s="62"/>
      <c r="F87" s="62"/>
      <c r="G87" s="60"/>
      <c r="H87" s="60"/>
      <c r="I87"/>
      <c r="J87" s="60"/>
      <c r="K87" s="149"/>
      <c r="L87" s="60"/>
      <c r="M87" s="60"/>
      <c r="N87" s="60"/>
      <c r="O87" s="60"/>
      <c r="P87" s="145"/>
      <c r="Q87" s="60"/>
      <c r="R87" s="145"/>
      <c r="S87" s="60"/>
      <c r="T87" s="60"/>
      <c r="U87" s="60"/>
      <c r="V87" s="60"/>
      <c r="W87" s="60"/>
      <c r="X87" s="60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</row>
    <row r="88" spans="1:262" s="143" customFormat="1" x14ac:dyDescent="0.2">
      <c r="A88"/>
      <c r="B88"/>
      <c r="C88"/>
      <c r="D88" s="62"/>
      <c r="E88" s="62"/>
      <c r="F88" s="62"/>
      <c r="G88" s="60"/>
      <c r="H88" s="60"/>
      <c r="I88"/>
      <c r="J88" s="60"/>
      <c r="K88" s="149"/>
      <c r="L88" s="60"/>
      <c r="M88" s="60"/>
      <c r="N88" s="60"/>
      <c r="O88" s="60"/>
      <c r="P88" s="145"/>
      <c r="Q88" s="60"/>
      <c r="R88" s="145"/>
      <c r="S88" s="60"/>
      <c r="T88" s="60"/>
      <c r="U88" s="60"/>
      <c r="V88" s="60"/>
      <c r="W88" s="60"/>
      <c r="X88" s="60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</row>
    <row r="92" spans="1:262" s="143" customFormat="1" x14ac:dyDescent="0.2">
      <c r="A92"/>
      <c r="B92"/>
      <c r="C92"/>
      <c r="D92" s="62"/>
      <c r="E92" s="62"/>
      <c r="F92" s="62"/>
      <c r="G92" s="60"/>
      <c r="H92" s="60"/>
      <c r="I92"/>
      <c r="J92" s="60"/>
      <c r="K92" s="149"/>
      <c r="L92" s="60"/>
      <c r="M92" s="60"/>
      <c r="N92" s="60"/>
      <c r="O92" s="60"/>
      <c r="P92" s="145"/>
      <c r="Q92" s="60"/>
      <c r="R92" s="145"/>
      <c r="S92" s="60"/>
      <c r="T92" s="60"/>
      <c r="U92" s="60"/>
      <c r="V92" s="60"/>
      <c r="W92" s="60"/>
      <c r="X92" s="60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</row>
  </sheetData>
  <mergeCells count="40">
    <mergeCell ref="G42:I42"/>
    <mergeCell ref="J42:M42"/>
    <mergeCell ref="O42:Q42"/>
    <mergeCell ref="R42:U42"/>
    <mergeCell ref="G40:I40"/>
    <mergeCell ref="J40:M40"/>
    <mergeCell ref="O40:Q40"/>
    <mergeCell ref="R40:U40"/>
    <mergeCell ref="G41:I41"/>
    <mergeCell ref="J41:M41"/>
    <mergeCell ref="O41:Q41"/>
    <mergeCell ref="R41:U41"/>
    <mergeCell ref="G38:I38"/>
    <mergeCell ref="J38:M38"/>
    <mergeCell ref="O38:Q38"/>
    <mergeCell ref="R38:U38"/>
    <mergeCell ref="G39:I39"/>
    <mergeCell ref="J39:M39"/>
    <mergeCell ref="O39:Q39"/>
    <mergeCell ref="R39:U39"/>
    <mergeCell ref="A36:C36"/>
    <mergeCell ref="G36:I36"/>
    <mergeCell ref="J36:M36"/>
    <mergeCell ref="O36:Q36"/>
    <mergeCell ref="R36:U36"/>
    <mergeCell ref="A37:C37"/>
    <mergeCell ref="G37:I37"/>
    <mergeCell ref="J37:M37"/>
    <mergeCell ref="O37:Q37"/>
    <mergeCell ref="R37:U37"/>
    <mergeCell ref="B1:D3"/>
    <mergeCell ref="A32:C32"/>
    <mergeCell ref="T33:V33"/>
    <mergeCell ref="G34:J34"/>
    <mergeCell ref="O34:S34"/>
    <mergeCell ref="A35:C35"/>
    <mergeCell ref="G35:I35"/>
    <mergeCell ref="J35:M35"/>
    <mergeCell ref="O35:Q35"/>
    <mergeCell ref="R35:U35"/>
  </mergeCells>
  <phoneticPr fontId="35" type="noConversion"/>
  <hyperlinks>
    <hyperlink ref="B31" r:id="rId1" xr:uid="{1C3CA338-4CDC-0E43-AE69-E36E9D62F17C}"/>
    <hyperlink ref="C7" r:id="rId2" xr:uid="{61B5A037-EA2D-4748-9482-7D8FA73CE393}"/>
    <hyperlink ref="C8" r:id="rId3" xr:uid="{8EFFDA8E-35B0-E648-A0AC-6D4B5B985619}"/>
    <hyperlink ref="C9" r:id="rId4" xr:uid="{8766F347-8192-9149-92D2-3A2E658AFAD2}"/>
    <hyperlink ref="C10" r:id="rId5" xr:uid="{7C25CBF7-F900-8741-B6D5-EEA3DD5DA953}"/>
    <hyperlink ref="C11" r:id="rId6" xr:uid="{F1088E8C-A560-AD44-84A9-5612F03D9FA8}"/>
    <hyperlink ref="C12" r:id="rId7" xr:uid="{F66F0125-70F7-A04C-96B8-B5AFF7A8106D}"/>
    <hyperlink ref="C13" r:id="rId8" xr:uid="{7ED8C567-3E41-DE4A-9659-66C6A5E79EB6}"/>
    <hyperlink ref="C14" r:id="rId9" xr:uid="{17E282B1-FA02-A84A-9682-35DFD9B9968B}"/>
    <hyperlink ref="C15" r:id="rId10" display="Jugs XL" xr:uid="{B3051E6B-46FA-5747-A49D-5E8443A7B365}"/>
    <hyperlink ref="C16" r:id="rId11" xr:uid="{5ECECCA2-104E-AA4C-8904-209A229F1424}"/>
    <hyperlink ref="C17" r:id="rId12" xr:uid="{3F0EF3CB-E328-7641-9AE5-F0F54E2049A5}"/>
    <hyperlink ref="C18" r:id="rId13" xr:uid="{F224182A-AF79-8B4D-A0F5-CB0343E179DB}"/>
    <hyperlink ref="C19" r:id="rId14" xr:uid="{64859E85-F89C-9A41-88B8-1AE04877B945}"/>
    <hyperlink ref="C20" r:id="rId15" xr:uid="{E1E9AF06-E0A0-2F40-941B-AEA79931CDBD}"/>
    <hyperlink ref="C21" r:id="rId16" display="Jugs XL" xr:uid="{25243884-9C6A-C44C-994C-D9098A4FF01C}"/>
    <hyperlink ref="C22" r:id="rId17" display="Horns XL" xr:uid="{7210DC8B-4B33-7E4A-AE94-B8F21F2A7CA7}"/>
    <hyperlink ref="C23" r:id="rId18" xr:uid="{7950E09B-7C3D-3447-8639-187361490816}"/>
    <hyperlink ref="C24" r:id="rId19" xr:uid="{8509106D-5C40-5C4A-9D74-BA7783BBEB66}"/>
    <hyperlink ref="C25" r:id="rId20" xr:uid="{F6C414D2-DE03-744B-8EDB-7A42614D0285}"/>
    <hyperlink ref="C26" r:id="rId21" xr:uid="{1E14FA9B-682C-8646-B4FF-39D31B0DA61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5381-0631-AB4A-B758-9AB5A0C77999}">
  <dimension ref="A1:V10"/>
  <sheetViews>
    <sheetView workbookViewId="0">
      <selection activeCell="D20" sqref="D20"/>
    </sheetView>
  </sheetViews>
  <sheetFormatPr baseColWidth="10" defaultRowHeight="13" x14ac:dyDescent="0.15"/>
  <cols>
    <col min="4" max="4" width="31.1640625" customWidth="1"/>
    <col min="7" max="7" width="3.6640625" customWidth="1"/>
    <col min="8" max="8" width="4" customWidth="1"/>
    <col min="9" max="9" width="2.6640625" customWidth="1"/>
    <col min="10" max="10" width="4" customWidth="1"/>
    <col min="11" max="11" width="3.5" customWidth="1"/>
    <col min="12" max="13" width="2.5" customWidth="1"/>
    <col min="14" max="14" width="3.1640625" customWidth="1"/>
    <col min="15" max="15" width="3" customWidth="1"/>
    <col min="16" max="16" width="2.33203125" customWidth="1"/>
    <col min="17" max="17" width="3.33203125" customWidth="1"/>
    <col min="18" max="18" width="3.1640625" customWidth="1"/>
  </cols>
  <sheetData>
    <row r="1" spans="1:22" ht="16" x14ac:dyDescent="0.2">
      <c r="A1" s="250"/>
      <c r="B1" s="245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20" thickBot="1" x14ac:dyDescent="0.3">
      <c r="A2" s="245"/>
      <c r="B2" s="245"/>
      <c r="C2" s="14"/>
      <c r="D2" s="14"/>
      <c r="E2" s="14"/>
      <c r="F2" s="14"/>
      <c r="G2" s="14"/>
      <c r="H2" s="14"/>
      <c r="I2" s="16" t="s">
        <v>20</v>
      </c>
      <c r="J2" s="14"/>
      <c r="K2" s="245"/>
      <c r="L2" s="245"/>
      <c r="M2" s="245"/>
      <c r="U2" s="14"/>
      <c r="V2" s="14"/>
    </row>
    <row r="3" spans="1:22" ht="21" thickTop="1" thickBot="1" x14ac:dyDescent="0.3">
      <c r="A3" s="14"/>
      <c r="B3" s="17"/>
      <c r="C3" s="14"/>
      <c r="D3" s="14"/>
      <c r="E3" s="14"/>
      <c r="F3" s="18"/>
      <c r="G3" s="19"/>
      <c r="H3" s="14"/>
      <c r="I3" s="19"/>
      <c r="J3" s="19"/>
      <c r="K3" s="19"/>
      <c r="L3" s="19"/>
      <c r="M3" s="19"/>
      <c r="N3" s="19"/>
      <c r="O3" s="19"/>
      <c r="P3" s="251" t="s">
        <v>21</v>
      </c>
      <c r="Q3" s="252"/>
      <c r="R3" s="253"/>
      <c r="S3" s="19"/>
      <c r="T3" s="19"/>
      <c r="U3" s="19"/>
      <c r="V3" s="14"/>
    </row>
    <row r="4" spans="1:22" ht="57" thickTop="1" thickBot="1" x14ac:dyDescent="0.3">
      <c r="A4" s="20" t="s">
        <v>22</v>
      </c>
      <c r="B4" s="20" t="s">
        <v>23</v>
      </c>
      <c r="C4" s="21" t="s">
        <v>46</v>
      </c>
      <c r="D4" s="20" t="s">
        <v>25</v>
      </c>
      <c r="E4" s="20" t="s">
        <v>26</v>
      </c>
      <c r="F4" s="20" t="s">
        <v>27</v>
      </c>
      <c r="G4" s="22" t="s">
        <v>42</v>
      </c>
      <c r="H4" s="23" t="s">
        <v>88</v>
      </c>
      <c r="I4" s="25" t="s">
        <v>29</v>
      </c>
      <c r="J4" s="26" t="s">
        <v>41</v>
      </c>
      <c r="K4" s="27" t="s">
        <v>30</v>
      </c>
      <c r="L4" s="28" t="s">
        <v>31</v>
      </c>
      <c r="M4" s="29" t="s">
        <v>32</v>
      </c>
      <c r="N4" s="30" t="s">
        <v>33</v>
      </c>
      <c r="O4" s="31" t="s">
        <v>34</v>
      </c>
      <c r="P4" s="32" t="s">
        <v>35</v>
      </c>
      <c r="Q4" s="33" t="s">
        <v>36</v>
      </c>
      <c r="R4" s="34" t="s">
        <v>37</v>
      </c>
      <c r="S4" s="35" t="s">
        <v>13</v>
      </c>
      <c r="T4" s="36" t="s">
        <v>14</v>
      </c>
      <c r="U4" s="21" t="s">
        <v>38</v>
      </c>
      <c r="V4" s="21" t="s">
        <v>39</v>
      </c>
    </row>
    <row r="5" spans="1:22" ht="20" thickTop="1" x14ac:dyDescent="0.25">
      <c r="A5" s="187" t="s">
        <v>44</v>
      </c>
      <c r="B5" s="188" t="s">
        <v>43</v>
      </c>
      <c r="C5" s="189">
        <v>48</v>
      </c>
      <c r="D5" s="189" t="s">
        <v>45</v>
      </c>
      <c r="E5" s="190">
        <v>24</v>
      </c>
      <c r="F5" s="191">
        <v>540</v>
      </c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>
        <f>SUM(G5,H5,I5,J5,K5,L5,M5,N5,O5,Q5,P5,R5)</f>
        <v>0</v>
      </c>
      <c r="T5" s="192">
        <f>S5*C5</f>
        <v>0</v>
      </c>
      <c r="U5" s="193">
        <f>S5*E5</f>
        <v>0</v>
      </c>
      <c r="V5" s="194">
        <f>S5*F5</f>
        <v>0</v>
      </c>
    </row>
    <row r="6" spans="1:22" ht="19" x14ac:dyDescent="0.25">
      <c r="A6" s="195" t="s">
        <v>124</v>
      </c>
      <c r="B6" s="196" t="s">
        <v>125</v>
      </c>
      <c r="C6" s="197">
        <v>51</v>
      </c>
      <c r="D6" s="197" t="s">
        <v>126</v>
      </c>
      <c r="E6" s="198">
        <v>50</v>
      </c>
      <c r="F6" s="199">
        <v>1125</v>
      </c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>
        <f>SUM(G6,H6,I6,J6,K6,L6,M6,N6,O6,Q6,P6,R6)</f>
        <v>0</v>
      </c>
      <c r="T6" s="200">
        <f>S6*C6</f>
        <v>0</v>
      </c>
      <c r="U6" s="201">
        <f>S6*E6</f>
        <v>0</v>
      </c>
      <c r="V6" s="202">
        <f>S6*F6</f>
        <v>0</v>
      </c>
    </row>
    <row r="7" spans="1:22" ht="20" thickBot="1" x14ac:dyDescent="0.3">
      <c r="A7" s="42"/>
      <c r="B7" s="17"/>
      <c r="C7" s="17"/>
      <c r="D7" s="17"/>
      <c r="E7" s="17"/>
      <c r="F7" s="43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5"/>
      <c r="V7" s="45"/>
    </row>
    <row r="8" spans="1:22" ht="21" thickTop="1" thickBot="1" x14ac:dyDescent="0.3">
      <c r="A8" s="42"/>
      <c r="B8" s="17"/>
      <c r="C8" s="17"/>
      <c r="D8" s="17"/>
      <c r="E8" s="17"/>
      <c r="F8" s="46"/>
      <c r="G8" s="44"/>
      <c r="H8" s="44"/>
      <c r="I8" s="44"/>
      <c r="J8" s="44"/>
      <c r="K8" s="44"/>
      <c r="L8" s="44"/>
      <c r="M8" s="44"/>
      <c r="N8" s="44"/>
      <c r="O8" s="44"/>
      <c r="P8" s="254" t="s">
        <v>15</v>
      </c>
      <c r="Q8" s="252"/>
      <c r="R8" s="253"/>
      <c r="S8" s="47">
        <f>SUM(S5:S6)</f>
        <v>0</v>
      </c>
      <c r="T8" s="47">
        <f>SUM(T5:T6)</f>
        <v>0</v>
      </c>
      <c r="U8" s="47">
        <f>SUM(U5:U6)</f>
        <v>0</v>
      </c>
      <c r="V8" s="48">
        <f>SUM(V5:V6)</f>
        <v>0</v>
      </c>
    </row>
    <row r="9" spans="1:22" ht="20" thickTop="1" x14ac:dyDescent="0.25">
      <c r="A9" s="42" t="s">
        <v>92</v>
      </c>
      <c r="B9" s="176" t="s">
        <v>93</v>
      </c>
      <c r="C9" s="17"/>
      <c r="D9" s="17"/>
      <c r="E9" s="17"/>
      <c r="F9" s="49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5"/>
      <c r="V9" s="45"/>
    </row>
    <row r="10" spans="1:22" ht="19" x14ac:dyDescent="0.25">
      <c r="A10" s="42"/>
      <c r="B10" s="17"/>
      <c r="C10" s="17"/>
      <c r="D10" s="17"/>
      <c r="E10" s="17"/>
      <c r="F10" s="45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5"/>
      <c r="V10" s="45"/>
    </row>
  </sheetData>
  <mergeCells count="4">
    <mergeCell ref="A1:B2"/>
    <mergeCell ref="K2:M2"/>
    <mergeCell ref="P3:R3"/>
    <mergeCell ref="P8:R8"/>
  </mergeCells>
  <conditionalFormatting sqref="G4:R4">
    <cfRule type="colorScale" priority="2">
      <colorScale>
        <cfvo type="min"/>
        <cfvo type="max"/>
        <color rgb="FF57BB8A"/>
        <color rgb="FFFFFFFF"/>
      </colorScale>
    </cfRule>
  </conditionalFormatting>
  <hyperlinks>
    <hyperlink ref="B9" r:id="rId1" xr:uid="{33B78348-D2EB-534B-B861-F4DD9FA5EF79}"/>
    <hyperlink ref="B5" r:id="rId2" xr:uid="{EDF2348C-AEC7-5C45-B3CF-62A6BA21FC8A}"/>
  </hyperlinks>
  <pageMargins left="0.7" right="0.7" top="0.78740157499999996" bottom="0.78740157499999996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A187-9B5B-DC41-A05F-111A86934B63}">
  <dimension ref="A1:JB72"/>
  <sheetViews>
    <sheetView topLeftCell="A6" workbookViewId="0">
      <selection activeCell="C7" sqref="C7"/>
    </sheetView>
  </sheetViews>
  <sheetFormatPr baseColWidth="10" defaultColWidth="10.83203125" defaultRowHeight="16" x14ac:dyDescent="0.2"/>
  <cols>
    <col min="1" max="1" width="11.1640625" customWidth="1"/>
    <col min="2" max="2" width="12.5" customWidth="1"/>
    <col min="3" max="3" width="20.83203125" customWidth="1"/>
    <col min="4" max="4" width="13.83203125" style="62" customWidth="1"/>
    <col min="5" max="6" width="10.83203125" style="62"/>
    <col min="7" max="7" width="6.33203125" style="60" customWidth="1"/>
    <col min="8" max="8" width="5.83203125" style="60" customWidth="1"/>
    <col min="9" max="9" width="7.1640625" customWidth="1"/>
    <col min="10" max="10" width="8.1640625" style="60" customWidth="1"/>
    <col min="11" max="11" width="6.83203125" style="149" customWidth="1"/>
    <col min="12" max="13" width="6.5" style="60" customWidth="1"/>
    <col min="14" max="14" width="8" style="60" customWidth="1"/>
    <col min="15" max="15" width="5" style="60" customWidth="1"/>
    <col min="16" max="16" width="5.83203125" style="145" customWidth="1"/>
    <col min="17" max="17" width="5.83203125" style="60" customWidth="1"/>
    <col min="18" max="18" width="6" style="145" customWidth="1"/>
    <col min="19" max="20" width="5.33203125" style="60" customWidth="1"/>
    <col min="21" max="21" width="5.6640625" style="60" customWidth="1"/>
    <col min="22" max="22" width="6.5" style="60" customWidth="1"/>
    <col min="23" max="24" width="7.1640625" style="60" customWidth="1"/>
    <col min="25" max="25" width="14.5" customWidth="1"/>
    <col min="26" max="26" width="20.1640625" customWidth="1"/>
    <col min="16377" max="16384" width="11.5" customWidth="1"/>
  </cols>
  <sheetData>
    <row r="1" spans="1:262" ht="35" x14ac:dyDescent="0.35">
      <c r="A1" s="58"/>
      <c r="B1" s="245"/>
      <c r="C1" s="245"/>
      <c r="D1" s="245"/>
      <c r="E1" s="59"/>
      <c r="F1" s="59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62" ht="35" x14ac:dyDescent="0.35">
      <c r="A2" s="58"/>
      <c r="B2" s="245"/>
      <c r="C2" s="245"/>
      <c r="D2" s="245"/>
      <c r="E2" s="59"/>
      <c r="F2" s="59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62" ht="36" thickBot="1" x14ac:dyDescent="0.4">
      <c r="A3" s="58"/>
      <c r="B3" s="245"/>
      <c r="C3" s="245"/>
      <c r="D3" s="245"/>
      <c r="E3" s="59"/>
      <c r="F3" s="59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262" ht="36" thickBot="1" x14ac:dyDescent="0.4">
      <c r="A4" s="58"/>
      <c r="E4" s="59"/>
      <c r="F4" s="59"/>
      <c r="G4" s="63">
        <f t="shared" ref="G4:Z4" si="0">G10</f>
        <v>0</v>
      </c>
      <c r="H4" s="64">
        <f t="shared" si="0"/>
        <v>0</v>
      </c>
      <c r="I4" s="65">
        <f t="shared" si="0"/>
        <v>0</v>
      </c>
      <c r="J4" s="66">
        <f t="shared" si="0"/>
        <v>0</v>
      </c>
      <c r="K4" s="67">
        <f t="shared" si="0"/>
        <v>0</v>
      </c>
      <c r="L4" s="68">
        <f t="shared" si="0"/>
        <v>0</v>
      </c>
      <c r="M4" s="69">
        <f t="shared" si="0"/>
        <v>0</v>
      </c>
      <c r="N4" s="70">
        <f t="shared" si="0"/>
        <v>0</v>
      </c>
      <c r="O4" s="71">
        <f t="shared" si="0"/>
        <v>0</v>
      </c>
      <c r="P4" s="72">
        <f t="shared" si="0"/>
        <v>0</v>
      </c>
      <c r="Q4" s="73">
        <f t="shared" si="0"/>
        <v>0</v>
      </c>
      <c r="R4" s="74">
        <f t="shared" si="0"/>
        <v>0</v>
      </c>
      <c r="S4" s="75">
        <f t="shared" si="0"/>
        <v>0</v>
      </c>
      <c r="T4" s="76">
        <f t="shared" si="0"/>
        <v>0</v>
      </c>
      <c r="U4" s="77">
        <f t="shared" si="0"/>
        <v>0</v>
      </c>
      <c r="V4" s="78">
        <f t="shared" si="0"/>
        <v>0</v>
      </c>
      <c r="W4" s="172"/>
      <c r="X4" s="172"/>
      <c r="Y4" s="79">
        <f t="shared" si="0"/>
        <v>0</v>
      </c>
      <c r="Z4" s="80">
        <f t="shared" si="0"/>
        <v>0</v>
      </c>
    </row>
    <row r="5" spans="1:262" ht="15.75" customHeight="1" thickBot="1" x14ac:dyDescent="0.25">
      <c r="G5" s="81"/>
      <c r="H5"/>
      <c r="J5"/>
      <c r="K5"/>
      <c r="L5"/>
      <c r="M5"/>
      <c r="N5"/>
      <c r="O5"/>
      <c r="P5" s="82"/>
      <c r="Q5"/>
      <c r="R5" s="82"/>
      <c r="S5"/>
      <c r="T5"/>
      <c r="U5"/>
      <c r="V5"/>
      <c r="W5"/>
      <c r="X5"/>
    </row>
    <row r="6" spans="1:262" ht="78" customHeight="1" thickBot="1" x14ac:dyDescent="0.2">
      <c r="A6" s="83" t="s">
        <v>68</v>
      </c>
      <c r="B6" s="84" t="s">
        <v>67</v>
      </c>
      <c r="C6" s="84" t="s">
        <v>2</v>
      </c>
      <c r="D6" s="85" t="s">
        <v>69</v>
      </c>
      <c r="E6" s="83" t="s">
        <v>70</v>
      </c>
      <c r="F6" s="83" t="s">
        <v>71</v>
      </c>
      <c r="G6" s="86" t="s">
        <v>72</v>
      </c>
      <c r="H6" s="87" t="s">
        <v>73</v>
      </c>
      <c r="I6" s="88" t="s">
        <v>74</v>
      </c>
      <c r="J6" s="89" t="s">
        <v>47</v>
      </c>
      <c r="K6" s="90" t="s">
        <v>79</v>
      </c>
      <c r="L6" s="91" t="s">
        <v>80</v>
      </c>
      <c r="M6" s="92" t="s">
        <v>48</v>
      </c>
      <c r="N6" s="93" t="s">
        <v>81</v>
      </c>
      <c r="O6" s="94" t="s">
        <v>82</v>
      </c>
      <c r="P6" s="95" t="s">
        <v>83</v>
      </c>
      <c r="Q6" s="96" t="s">
        <v>84</v>
      </c>
      <c r="R6" s="150" t="s">
        <v>78</v>
      </c>
      <c r="S6" s="97" t="s">
        <v>85</v>
      </c>
      <c r="T6" s="98" t="s">
        <v>49</v>
      </c>
      <c r="U6" s="99" t="s">
        <v>86</v>
      </c>
      <c r="V6" s="100" t="s">
        <v>87</v>
      </c>
      <c r="W6" s="86" t="s">
        <v>76</v>
      </c>
      <c r="X6" s="86" t="s">
        <v>77</v>
      </c>
      <c r="Y6" s="86" t="s">
        <v>66</v>
      </c>
      <c r="Z6" s="101" t="s">
        <v>75</v>
      </c>
    </row>
    <row r="7" spans="1:262" s="105" customFormat="1" ht="17" thickBot="1" x14ac:dyDescent="0.25">
      <c r="A7" s="237" t="s">
        <v>154</v>
      </c>
      <c r="B7" s="124" t="s">
        <v>154</v>
      </c>
      <c r="C7" s="237" t="s">
        <v>155</v>
      </c>
      <c r="D7" s="106">
        <v>15</v>
      </c>
      <c r="E7" s="106"/>
      <c r="F7" s="183">
        <v>1849</v>
      </c>
      <c r="G7" s="108"/>
      <c r="H7" s="109"/>
      <c r="I7" s="110"/>
      <c r="J7" s="111"/>
      <c r="K7" s="112"/>
      <c r="L7" s="113"/>
      <c r="M7" s="114"/>
      <c r="N7" s="115"/>
      <c r="O7" s="116"/>
      <c r="P7" s="117"/>
      <c r="Q7" s="118"/>
      <c r="R7" s="119"/>
      <c r="S7" s="120"/>
      <c r="T7" s="121"/>
      <c r="U7" s="122"/>
      <c r="V7" s="123"/>
      <c r="W7" s="173">
        <f t="shared" ref="W7" si="1">SUM(G7:V7)</f>
        <v>0</v>
      </c>
      <c r="X7" s="173">
        <f>W7*E7</f>
        <v>0</v>
      </c>
      <c r="Y7" s="103">
        <f>(SUM(G7:V7)*D7)</f>
        <v>0</v>
      </c>
      <c r="Z7" s="104">
        <f t="shared" ref="Z7" si="2">(SUM(G7:V7)*F7)</f>
        <v>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</row>
    <row r="8" spans="1:262" ht="14" thickBot="1" x14ac:dyDescent="0.2">
      <c r="E8" s="102"/>
      <c r="F8" s="102"/>
      <c r="G8"/>
      <c r="H8"/>
      <c r="J8"/>
      <c r="K8"/>
      <c r="L8"/>
      <c r="M8"/>
      <c r="N8"/>
      <c r="O8"/>
      <c r="P8" s="82"/>
      <c r="Q8"/>
      <c r="R8" s="142"/>
      <c r="S8"/>
      <c r="T8"/>
      <c r="U8"/>
      <c r="V8"/>
      <c r="W8"/>
      <c r="X8"/>
    </row>
    <row r="9" spans="1:262" s="143" customFormat="1" ht="14" thickBot="1" x14ac:dyDescent="0.2">
      <c r="A9"/>
      <c r="B9"/>
      <c r="C9"/>
      <c r="D9" s="62"/>
      <c r="E9" s="102"/>
      <c r="F9" s="102"/>
      <c r="G9"/>
      <c r="H9"/>
      <c r="I9"/>
      <c r="J9"/>
      <c r="K9"/>
      <c r="L9"/>
      <c r="M9"/>
      <c r="N9"/>
      <c r="O9"/>
      <c r="P9" s="82"/>
      <c r="Q9"/>
      <c r="R9" s="142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</row>
    <row r="10" spans="1:262" ht="20" thickBot="1" x14ac:dyDescent="0.25">
      <c r="A10" s="144"/>
      <c r="E10" s="102"/>
      <c r="F10" s="102"/>
      <c r="G10" s="63" cm="1">
        <f t="array" ref="G10">SUM($D$7:$D$7*G7:G7)</f>
        <v>0</v>
      </c>
      <c r="H10" s="63" cm="1">
        <f t="array" ref="H10">SUM($D$7:$D$7*H7:H7)</f>
        <v>0</v>
      </c>
      <c r="I10" s="63" cm="1">
        <f t="array" ref="I10">SUM($D$7:$D$7*I7:I7)</f>
        <v>0</v>
      </c>
      <c r="J10" s="63" cm="1">
        <f t="array" ref="J10">SUM($D$7:$D$7*J7:J7)</f>
        <v>0</v>
      </c>
      <c r="K10" s="63" cm="1">
        <f t="array" ref="K10">SUM($D$7:$D$7*K7:K7)</f>
        <v>0</v>
      </c>
      <c r="L10" s="63" cm="1">
        <f t="array" ref="L10">SUM($D$7:$D$7*L7:L7)</f>
        <v>0</v>
      </c>
      <c r="M10" s="63" cm="1">
        <f t="array" ref="M10">SUM($D$7:$D$7*M7:M7)</f>
        <v>0</v>
      </c>
      <c r="N10" s="63" cm="1">
        <f t="array" ref="N10">SUM($D$7:$D$7*N7:N7)</f>
        <v>0</v>
      </c>
      <c r="O10" s="63" cm="1">
        <f t="array" ref="O10">SUM($D$7:$D$7*O7:O7)</f>
        <v>0</v>
      </c>
      <c r="P10" s="63" cm="1">
        <f t="array" ref="P10">SUM($D$7:$D$7*P7:P7)</f>
        <v>0</v>
      </c>
      <c r="Q10" s="63" cm="1">
        <f t="array" ref="Q10">SUM($D$7:$D$7*Q7:Q7)</f>
        <v>0</v>
      </c>
      <c r="R10" s="63" cm="1">
        <f t="array" ref="R10">SUM($D$7:$D$7*R7:R7)</f>
        <v>0</v>
      </c>
      <c r="S10" s="63" cm="1">
        <f t="array" ref="S10">SUM($D$7:$D$7*S7:S7)</f>
        <v>0</v>
      </c>
      <c r="T10" s="63" cm="1">
        <f t="array" ref="T10">SUM($D$7:$D$7*T7:T7)</f>
        <v>0</v>
      </c>
      <c r="U10" s="63" cm="1">
        <f t="array" ref="U10">SUM($D$7:$D$7*U7:U7)</f>
        <v>0</v>
      </c>
      <c r="V10" s="63" cm="1">
        <f t="array" ref="V10">SUM($D$7:$D$7*V7:V7)</f>
        <v>0</v>
      </c>
      <c r="W10" s="172">
        <f>SUM(W7:W7)</f>
        <v>0</v>
      </c>
      <c r="X10" s="172">
        <f>SUM(X7:X7)</f>
        <v>0</v>
      </c>
      <c r="Y10" s="175">
        <f>SUM(Y7:Y7)</f>
        <v>0</v>
      </c>
      <c r="Z10" s="80">
        <f>SUM(Z7:Z7)</f>
        <v>0</v>
      </c>
    </row>
    <row r="11" spans="1:262" x14ac:dyDescent="0.2">
      <c r="A11" s="144" t="s">
        <v>90</v>
      </c>
      <c r="B11" s="179"/>
      <c r="E11" s="102"/>
      <c r="F11" s="102"/>
      <c r="K11" s="60"/>
      <c r="V11"/>
      <c r="W11"/>
      <c r="X11"/>
    </row>
    <row r="12" spans="1:262" x14ac:dyDescent="0.2">
      <c r="A12" s="256"/>
      <c r="B12" s="256"/>
      <c r="C12" s="256"/>
      <c r="E12" s="102"/>
      <c r="F12" s="102"/>
      <c r="K12" s="60"/>
      <c r="V12"/>
      <c r="W12"/>
      <c r="X12"/>
    </row>
    <row r="13" spans="1:262" x14ac:dyDescent="0.2">
      <c r="A13" s="146"/>
      <c r="E13" s="102"/>
      <c r="F13" s="102"/>
      <c r="K13" s="60"/>
      <c r="L13"/>
      <c r="M13"/>
      <c r="N13"/>
      <c r="O13"/>
      <c r="T13" s="259"/>
      <c r="U13" s="259"/>
      <c r="V13" s="259"/>
      <c r="W13" s="147"/>
      <c r="X13" s="147"/>
    </row>
    <row r="14" spans="1:262" x14ac:dyDescent="0.2">
      <c r="A14" s="146"/>
      <c r="B14" s="146"/>
      <c r="C14" s="146"/>
      <c r="D14" s="146"/>
      <c r="E14" s="146"/>
      <c r="F14" s="146"/>
      <c r="G14" s="260"/>
      <c r="H14" s="260"/>
      <c r="I14" s="260"/>
      <c r="J14" s="260"/>
      <c r="K14" s="145"/>
      <c r="M14" s="145"/>
      <c r="N14"/>
      <c r="O14" s="261"/>
      <c r="P14" s="261"/>
      <c r="Q14" s="261"/>
      <c r="R14" s="261"/>
      <c r="S14" s="261"/>
      <c r="U14" s="145"/>
      <c r="V14" s="148"/>
      <c r="W14" s="148"/>
      <c r="X14" s="148"/>
    </row>
    <row r="15" spans="1:262" x14ac:dyDescent="0.2">
      <c r="A15" s="256"/>
      <c r="B15" s="256"/>
      <c r="C15" s="256"/>
      <c r="G15" s="257"/>
      <c r="H15" s="257"/>
      <c r="I15" s="257"/>
      <c r="J15" s="258"/>
      <c r="K15" s="258"/>
      <c r="L15" s="258"/>
      <c r="M15" s="258"/>
      <c r="N15"/>
      <c r="O15" s="257"/>
      <c r="P15" s="257"/>
      <c r="Q15" s="257"/>
      <c r="R15" s="258"/>
      <c r="S15" s="258"/>
      <c r="T15" s="258"/>
      <c r="U15" s="258"/>
      <c r="V15" s="148"/>
      <c r="W15" s="148"/>
      <c r="X15" s="148"/>
    </row>
    <row r="16" spans="1:262" x14ac:dyDescent="0.2">
      <c r="A16" s="256"/>
      <c r="B16" s="256"/>
      <c r="C16" s="256"/>
      <c r="G16" s="257"/>
      <c r="H16" s="257"/>
      <c r="I16" s="257"/>
      <c r="J16" s="258"/>
      <c r="K16" s="258"/>
      <c r="L16" s="258"/>
      <c r="M16" s="258"/>
      <c r="N16"/>
      <c r="O16" s="257"/>
      <c r="P16" s="257"/>
      <c r="Q16" s="257"/>
      <c r="R16" s="258"/>
      <c r="S16" s="258"/>
      <c r="T16" s="258"/>
      <c r="U16" s="258"/>
      <c r="V16" s="148"/>
      <c r="W16" s="148"/>
      <c r="X16" s="148"/>
    </row>
    <row r="17" spans="1:24" x14ac:dyDescent="0.2">
      <c r="A17" s="256"/>
      <c r="B17" s="256"/>
      <c r="C17" s="256"/>
      <c r="G17" s="257"/>
      <c r="H17" s="257"/>
      <c r="I17" s="257"/>
      <c r="J17" s="258"/>
      <c r="K17" s="258"/>
      <c r="L17" s="258"/>
      <c r="M17" s="258"/>
      <c r="N17"/>
      <c r="O17" s="257"/>
      <c r="P17" s="257"/>
      <c r="Q17" s="257"/>
      <c r="R17" s="258"/>
      <c r="S17" s="258"/>
      <c r="T17" s="258"/>
      <c r="U17" s="258"/>
      <c r="V17" s="148"/>
      <c r="W17" s="148"/>
      <c r="X17" s="148"/>
    </row>
    <row r="18" spans="1:24" x14ac:dyDescent="0.2">
      <c r="G18" s="257"/>
      <c r="H18" s="257"/>
      <c r="I18" s="257"/>
      <c r="J18" s="258"/>
      <c r="K18" s="258"/>
      <c r="L18" s="258"/>
      <c r="M18" s="258"/>
      <c r="N18"/>
      <c r="O18" s="257"/>
      <c r="P18" s="257"/>
      <c r="Q18" s="257"/>
      <c r="R18" s="258"/>
      <c r="S18" s="258"/>
      <c r="T18" s="258"/>
      <c r="U18" s="258"/>
      <c r="V18" s="148"/>
      <c r="W18" s="148"/>
      <c r="X18" s="148"/>
    </row>
    <row r="19" spans="1:24" x14ac:dyDescent="0.2">
      <c r="G19" s="257"/>
      <c r="H19" s="257"/>
      <c r="I19" s="257"/>
      <c r="J19" s="258"/>
      <c r="K19" s="258"/>
      <c r="L19" s="258"/>
      <c r="M19" s="258"/>
      <c r="N19"/>
      <c r="O19" s="257"/>
      <c r="P19" s="257"/>
      <c r="Q19" s="257"/>
      <c r="R19" s="258"/>
      <c r="S19" s="258"/>
      <c r="T19" s="258"/>
      <c r="U19" s="258"/>
      <c r="V19" s="148"/>
      <c r="W19" s="148"/>
      <c r="X19" s="148"/>
    </row>
    <row r="20" spans="1:24" x14ac:dyDescent="0.2">
      <c r="G20" s="257"/>
      <c r="H20" s="257"/>
      <c r="I20" s="257"/>
      <c r="J20" s="258"/>
      <c r="K20" s="258"/>
      <c r="L20" s="258"/>
      <c r="M20" s="258"/>
      <c r="N20"/>
      <c r="O20" s="257"/>
      <c r="P20" s="257"/>
      <c r="Q20" s="257"/>
      <c r="R20" s="258"/>
      <c r="S20" s="258"/>
      <c r="T20" s="258"/>
      <c r="U20" s="258"/>
      <c r="V20" s="148"/>
      <c r="W20" s="148"/>
      <c r="X20" s="148"/>
    </row>
    <row r="21" spans="1:24" x14ac:dyDescent="0.2">
      <c r="G21" s="257"/>
      <c r="H21" s="257"/>
      <c r="I21" s="257"/>
      <c r="J21" s="258"/>
      <c r="K21" s="258"/>
      <c r="L21" s="258"/>
      <c r="M21" s="258"/>
      <c r="N21"/>
      <c r="O21" s="257"/>
      <c r="P21" s="257"/>
      <c r="Q21" s="257"/>
      <c r="R21" s="258"/>
      <c r="S21" s="258"/>
      <c r="T21" s="258"/>
      <c r="U21" s="258"/>
      <c r="V21" s="148"/>
      <c r="W21" s="148"/>
      <c r="X21" s="148"/>
    </row>
    <row r="22" spans="1:24" x14ac:dyDescent="0.2">
      <c r="G22" s="257"/>
      <c r="H22" s="257"/>
      <c r="I22" s="257"/>
      <c r="J22" s="262"/>
      <c r="K22" s="262"/>
      <c r="L22" s="262"/>
      <c r="M22" s="262"/>
      <c r="O22" s="257"/>
      <c r="P22" s="257"/>
      <c r="Q22" s="257"/>
      <c r="R22" s="262"/>
      <c r="S22" s="262"/>
      <c r="T22" s="262"/>
      <c r="U22" s="262"/>
    </row>
    <row r="23" spans="1:24" ht="12.75" customHeight="1" x14ac:dyDescent="0.2"/>
    <row r="50" spans="1:262" s="143" customFormat="1" x14ac:dyDescent="0.2">
      <c r="A50"/>
      <c r="B50"/>
      <c r="C50"/>
      <c r="D50" s="62"/>
      <c r="E50" s="62"/>
      <c r="F50" s="62"/>
      <c r="G50" s="60"/>
      <c r="H50" s="60"/>
      <c r="I50"/>
      <c r="J50" s="60"/>
      <c r="K50" s="149"/>
      <c r="L50" s="60"/>
      <c r="M50" s="60"/>
      <c r="N50" s="60"/>
      <c r="O50" s="60"/>
      <c r="P50" s="145"/>
      <c r="Q50" s="60"/>
      <c r="R50" s="145"/>
      <c r="S50" s="60"/>
      <c r="T50" s="60"/>
      <c r="U50" s="60"/>
      <c r="V50" s="60"/>
      <c r="W50" s="60"/>
      <c r="X50" s="6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</row>
    <row r="52" spans="1:262" s="143" customFormat="1" x14ac:dyDescent="0.2">
      <c r="A52"/>
      <c r="B52"/>
      <c r="C52"/>
      <c r="D52" s="62"/>
      <c r="E52" s="62"/>
      <c r="F52" s="62"/>
      <c r="G52" s="60"/>
      <c r="H52" s="60"/>
      <c r="I52"/>
      <c r="J52" s="60"/>
      <c r="K52" s="149"/>
      <c r="L52" s="60"/>
      <c r="M52" s="60"/>
      <c r="N52" s="60"/>
      <c r="O52" s="60"/>
      <c r="P52" s="145"/>
      <c r="Q52" s="60"/>
      <c r="R52" s="145"/>
      <c r="S52" s="60"/>
      <c r="T52" s="60"/>
      <c r="U52" s="60"/>
      <c r="V52" s="60"/>
      <c r="W52" s="60"/>
      <c r="X52" s="60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</row>
    <row r="53" spans="1:262" s="143" customFormat="1" x14ac:dyDescent="0.2">
      <c r="A53"/>
      <c r="B53"/>
      <c r="C53"/>
      <c r="D53" s="62"/>
      <c r="E53" s="62"/>
      <c r="F53" s="62"/>
      <c r="G53" s="60"/>
      <c r="H53" s="60"/>
      <c r="I53"/>
      <c r="J53" s="60"/>
      <c r="K53" s="149"/>
      <c r="L53" s="60"/>
      <c r="M53" s="60"/>
      <c r="N53" s="60"/>
      <c r="O53" s="60"/>
      <c r="P53" s="145"/>
      <c r="Q53" s="60"/>
      <c r="R53" s="145"/>
      <c r="S53" s="60"/>
      <c r="T53" s="60"/>
      <c r="U53" s="60"/>
      <c r="V53" s="60"/>
      <c r="W53" s="60"/>
      <c r="X53" s="60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</row>
    <row r="54" spans="1:262" s="143" customFormat="1" x14ac:dyDescent="0.2">
      <c r="A54"/>
      <c r="B54"/>
      <c r="C54"/>
      <c r="D54" s="62"/>
      <c r="E54" s="62"/>
      <c r="F54" s="62"/>
      <c r="G54" s="60"/>
      <c r="H54" s="60"/>
      <c r="I54"/>
      <c r="J54" s="60"/>
      <c r="K54" s="149"/>
      <c r="L54" s="60"/>
      <c r="M54" s="60"/>
      <c r="N54" s="60"/>
      <c r="O54" s="60"/>
      <c r="P54" s="145"/>
      <c r="Q54" s="60"/>
      <c r="R54" s="145"/>
      <c r="S54" s="60"/>
      <c r="T54" s="60"/>
      <c r="U54" s="60"/>
      <c r="V54" s="60"/>
      <c r="W54" s="60"/>
      <c r="X54" s="60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</row>
    <row r="56" spans="1:262" s="143" customFormat="1" x14ac:dyDescent="0.2">
      <c r="A56"/>
      <c r="B56"/>
      <c r="C56"/>
      <c r="D56" s="62"/>
      <c r="E56" s="62"/>
      <c r="F56" s="62"/>
      <c r="G56" s="60"/>
      <c r="H56" s="60"/>
      <c r="I56"/>
      <c r="J56" s="60"/>
      <c r="K56" s="149"/>
      <c r="L56" s="60"/>
      <c r="M56" s="60"/>
      <c r="N56" s="60"/>
      <c r="O56" s="60"/>
      <c r="P56" s="145"/>
      <c r="Q56" s="60"/>
      <c r="R56" s="145"/>
      <c r="S56" s="60"/>
      <c r="T56" s="60"/>
      <c r="U56" s="60"/>
      <c r="V56" s="60"/>
      <c r="W56" s="60"/>
      <c r="X56" s="60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</row>
    <row r="58" spans="1:262" s="143" customFormat="1" x14ac:dyDescent="0.2">
      <c r="A58"/>
      <c r="B58"/>
      <c r="C58"/>
      <c r="D58" s="62"/>
      <c r="E58" s="62"/>
      <c r="F58" s="62"/>
      <c r="G58" s="60"/>
      <c r="H58" s="60"/>
      <c r="I58"/>
      <c r="J58" s="60"/>
      <c r="K58" s="149"/>
      <c r="L58" s="60"/>
      <c r="M58" s="60"/>
      <c r="N58" s="60"/>
      <c r="O58" s="60"/>
      <c r="P58" s="145"/>
      <c r="Q58" s="60"/>
      <c r="R58" s="145"/>
      <c r="S58" s="60"/>
      <c r="T58" s="60"/>
      <c r="U58" s="60"/>
      <c r="V58" s="60"/>
      <c r="W58" s="60"/>
      <c r="X58" s="60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</row>
    <row r="59" spans="1:262" s="143" customFormat="1" x14ac:dyDescent="0.2">
      <c r="A59"/>
      <c r="B59"/>
      <c r="C59"/>
      <c r="D59" s="62"/>
      <c r="E59" s="62"/>
      <c r="F59" s="62"/>
      <c r="G59" s="60"/>
      <c r="H59" s="60"/>
      <c r="I59"/>
      <c r="J59" s="60"/>
      <c r="K59" s="149"/>
      <c r="L59" s="60"/>
      <c r="M59" s="60"/>
      <c r="N59" s="60"/>
      <c r="O59" s="60"/>
      <c r="P59" s="145"/>
      <c r="Q59" s="60"/>
      <c r="R59" s="145"/>
      <c r="S59" s="60"/>
      <c r="T59" s="60"/>
      <c r="U59" s="60"/>
      <c r="V59" s="60"/>
      <c r="W59" s="60"/>
      <c r="X59" s="60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</row>
    <row r="60" spans="1:262" s="143" customFormat="1" x14ac:dyDescent="0.2">
      <c r="A60"/>
      <c r="B60"/>
      <c r="C60"/>
      <c r="D60" s="62"/>
      <c r="E60" s="62"/>
      <c r="F60" s="62"/>
      <c r="G60" s="60"/>
      <c r="H60" s="60"/>
      <c r="I60"/>
      <c r="J60" s="60"/>
      <c r="K60" s="149"/>
      <c r="L60" s="60"/>
      <c r="M60" s="60"/>
      <c r="N60" s="60"/>
      <c r="O60" s="60"/>
      <c r="P60" s="145"/>
      <c r="Q60" s="60"/>
      <c r="R60" s="145"/>
      <c r="S60" s="60"/>
      <c r="T60" s="60"/>
      <c r="U60" s="60"/>
      <c r="V60" s="60"/>
      <c r="W60" s="60"/>
      <c r="X60" s="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</row>
    <row r="61" spans="1:262" s="143" customFormat="1" x14ac:dyDescent="0.2">
      <c r="A61"/>
      <c r="B61"/>
      <c r="C61"/>
      <c r="D61" s="62"/>
      <c r="E61" s="62"/>
      <c r="F61" s="62"/>
      <c r="G61" s="60"/>
      <c r="H61" s="60"/>
      <c r="I61"/>
      <c r="J61" s="60"/>
      <c r="K61" s="149"/>
      <c r="L61" s="60"/>
      <c r="M61" s="60"/>
      <c r="N61" s="60"/>
      <c r="O61" s="60"/>
      <c r="P61" s="145"/>
      <c r="Q61" s="60"/>
      <c r="R61" s="145"/>
      <c r="S61" s="60"/>
      <c r="T61" s="60"/>
      <c r="U61" s="60"/>
      <c r="V61" s="60"/>
      <c r="W61" s="60"/>
      <c r="X61" s="60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</row>
    <row r="62" spans="1:262" s="143" customFormat="1" x14ac:dyDescent="0.2">
      <c r="A62"/>
      <c r="B62"/>
      <c r="C62"/>
      <c r="D62" s="62"/>
      <c r="E62" s="62"/>
      <c r="F62" s="62"/>
      <c r="G62" s="60"/>
      <c r="H62" s="60"/>
      <c r="I62"/>
      <c r="J62" s="60"/>
      <c r="K62" s="149"/>
      <c r="L62" s="60"/>
      <c r="M62" s="60"/>
      <c r="N62" s="60"/>
      <c r="O62" s="60"/>
      <c r="P62" s="145"/>
      <c r="Q62" s="60"/>
      <c r="R62" s="145"/>
      <c r="S62" s="60"/>
      <c r="T62" s="60"/>
      <c r="U62" s="60"/>
      <c r="V62" s="60"/>
      <c r="W62" s="60"/>
      <c r="X62" s="60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</row>
    <row r="63" spans="1:262" s="143" customFormat="1" x14ac:dyDescent="0.2">
      <c r="A63"/>
      <c r="B63"/>
      <c r="C63"/>
      <c r="D63" s="62"/>
      <c r="E63" s="62"/>
      <c r="F63" s="62"/>
      <c r="G63" s="60"/>
      <c r="H63" s="60"/>
      <c r="I63"/>
      <c r="J63" s="60"/>
      <c r="K63" s="149"/>
      <c r="L63" s="60"/>
      <c r="M63" s="60"/>
      <c r="N63" s="60"/>
      <c r="O63" s="60"/>
      <c r="P63" s="145"/>
      <c r="Q63" s="60"/>
      <c r="R63" s="145"/>
      <c r="S63" s="60"/>
      <c r="T63" s="60"/>
      <c r="U63" s="60"/>
      <c r="V63" s="60"/>
      <c r="W63" s="60"/>
      <c r="X63" s="60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</row>
    <row r="64" spans="1:262" s="143" customFormat="1" x14ac:dyDescent="0.2">
      <c r="A64"/>
      <c r="B64"/>
      <c r="C64"/>
      <c r="D64" s="62"/>
      <c r="E64" s="62"/>
      <c r="F64" s="62"/>
      <c r="G64" s="60"/>
      <c r="H64" s="60"/>
      <c r="I64"/>
      <c r="J64" s="60"/>
      <c r="K64" s="149"/>
      <c r="L64" s="60"/>
      <c r="M64" s="60"/>
      <c r="N64" s="60"/>
      <c r="O64" s="60"/>
      <c r="P64" s="145"/>
      <c r="Q64" s="60"/>
      <c r="R64" s="145"/>
      <c r="S64" s="60"/>
      <c r="T64" s="60"/>
      <c r="U64" s="60"/>
      <c r="V64" s="60"/>
      <c r="W64" s="60"/>
      <c r="X64" s="60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</row>
    <row r="66" spans="1:262" s="143" customFormat="1" x14ac:dyDescent="0.2">
      <c r="A66"/>
      <c r="B66"/>
      <c r="C66"/>
      <c r="D66" s="62"/>
      <c r="E66" s="62"/>
      <c r="F66" s="62"/>
      <c r="G66" s="60"/>
      <c r="H66" s="60"/>
      <c r="I66"/>
      <c r="J66" s="60"/>
      <c r="K66" s="149"/>
      <c r="L66" s="60"/>
      <c r="M66" s="60"/>
      <c r="N66" s="60"/>
      <c r="O66" s="60"/>
      <c r="P66" s="145"/>
      <c r="Q66" s="60"/>
      <c r="R66" s="145"/>
      <c r="S66" s="60"/>
      <c r="T66" s="60"/>
      <c r="U66" s="60"/>
      <c r="V66" s="60"/>
      <c r="W66" s="60"/>
      <c r="X66" s="60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</row>
    <row r="67" spans="1:262" s="143" customFormat="1" x14ac:dyDescent="0.2">
      <c r="A67"/>
      <c r="B67"/>
      <c r="C67"/>
      <c r="D67" s="62"/>
      <c r="E67" s="62"/>
      <c r="F67" s="62"/>
      <c r="G67" s="60"/>
      <c r="H67" s="60"/>
      <c r="I67"/>
      <c r="J67" s="60"/>
      <c r="K67" s="149"/>
      <c r="L67" s="60"/>
      <c r="M67" s="60"/>
      <c r="N67" s="60"/>
      <c r="O67" s="60"/>
      <c r="P67" s="145"/>
      <c r="Q67" s="60"/>
      <c r="R67" s="145"/>
      <c r="S67" s="60"/>
      <c r="T67" s="60"/>
      <c r="U67" s="60"/>
      <c r="V67" s="60"/>
      <c r="W67" s="60"/>
      <c r="X67" s="60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</row>
    <row r="68" spans="1:262" s="143" customFormat="1" x14ac:dyDescent="0.2">
      <c r="A68"/>
      <c r="B68"/>
      <c r="C68"/>
      <c r="D68" s="62"/>
      <c r="E68" s="62"/>
      <c r="F68" s="62"/>
      <c r="G68" s="60"/>
      <c r="H68" s="60"/>
      <c r="I68"/>
      <c r="J68" s="60"/>
      <c r="K68" s="149"/>
      <c r="L68" s="60"/>
      <c r="M68" s="60"/>
      <c r="N68" s="60"/>
      <c r="O68" s="60"/>
      <c r="P68" s="145"/>
      <c r="Q68" s="60"/>
      <c r="R68" s="145"/>
      <c r="S68" s="60"/>
      <c r="T68" s="60"/>
      <c r="U68" s="60"/>
      <c r="V68" s="60"/>
      <c r="W68" s="60"/>
      <c r="X68" s="60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</row>
    <row r="72" spans="1:262" s="143" customFormat="1" x14ac:dyDescent="0.2">
      <c r="A72"/>
      <c r="B72"/>
      <c r="C72"/>
      <c r="D72" s="62"/>
      <c r="E72" s="62"/>
      <c r="F72" s="62"/>
      <c r="G72" s="60"/>
      <c r="H72" s="60"/>
      <c r="I72"/>
      <c r="J72" s="60"/>
      <c r="K72" s="149"/>
      <c r="L72" s="60"/>
      <c r="M72" s="60"/>
      <c r="N72" s="60"/>
      <c r="O72" s="60"/>
      <c r="P72" s="145"/>
      <c r="Q72" s="60"/>
      <c r="R72" s="145"/>
      <c r="S72" s="60"/>
      <c r="T72" s="60"/>
      <c r="U72" s="60"/>
      <c r="V72" s="60"/>
      <c r="W72" s="60"/>
      <c r="X72" s="60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</row>
  </sheetData>
  <mergeCells count="40">
    <mergeCell ref="A15:C15"/>
    <mergeCell ref="G15:I15"/>
    <mergeCell ref="J15:M15"/>
    <mergeCell ref="O15:Q15"/>
    <mergeCell ref="R15:U15"/>
    <mergeCell ref="B1:D3"/>
    <mergeCell ref="A12:C12"/>
    <mergeCell ref="T13:V13"/>
    <mergeCell ref="G14:J14"/>
    <mergeCell ref="O14:S14"/>
    <mergeCell ref="A17:C17"/>
    <mergeCell ref="G17:I17"/>
    <mergeCell ref="J17:M17"/>
    <mergeCell ref="O17:Q17"/>
    <mergeCell ref="R17:U17"/>
    <mergeCell ref="A16:C16"/>
    <mergeCell ref="G16:I16"/>
    <mergeCell ref="J16:M16"/>
    <mergeCell ref="O16:Q16"/>
    <mergeCell ref="R16:U16"/>
    <mergeCell ref="G18:I18"/>
    <mergeCell ref="J18:M18"/>
    <mergeCell ref="O18:Q18"/>
    <mergeCell ref="R18:U18"/>
    <mergeCell ref="G19:I19"/>
    <mergeCell ref="J19:M19"/>
    <mergeCell ref="O19:Q19"/>
    <mergeCell ref="R19:U19"/>
    <mergeCell ref="G22:I22"/>
    <mergeCell ref="J22:M22"/>
    <mergeCell ref="O22:Q22"/>
    <mergeCell ref="R22:U22"/>
    <mergeCell ref="G20:I20"/>
    <mergeCell ref="J20:M20"/>
    <mergeCell ref="O20:Q20"/>
    <mergeCell ref="R20:U20"/>
    <mergeCell ref="G21:I21"/>
    <mergeCell ref="J21:M21"/>
    <mergeCell ref="O21:Q21"/>
    <mergeCell ref="R21:U2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Costumer</vt:lpstr>
      <vt:lpstr>Fiberglass</vt:lpstr>
      <vt:lpstr>PU holds</vt:lpstr>
      <vt:lpstr>Polyester Holds</vt:lpstr>
      <vt:lpstr>Thermoplastic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Beckhaus</dc:creator>
  <cp:lastModifiedBy>Lucas Mehr</cp:lastModifiedBy>
  <dcterms:created xsi:type="dcterms:W3CDTF">2022-02-11T16:06:27Z</dcterms:created>
  <dcterms:modified xsi:type="dcterms:W3CDTF">2024-11-25T13:41:10Z</dcterms:modified>
</cp:coreProperties>
</file>