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d.docs.live.net/389c9aea8c104f79/Bureaublad/ATARI/Climbing holds/Thrillseeker/"/>
    </mc:Choice>
  </mc:AlternateContent>
  <xr:revisionPtr revIDLastSave="0" documentId="8_{2F7AAD1E-D9EA-4F18-830F-C60974646D5B}" xr6:coauthVersionLast="47" xr6:coauthVersionMax="47" xr10:uidLastSave="{00000000-0000-0000-0000-000000000000}"/>
  <bookViews>
    <workbookView xWindow="-108" yWindow="-108" windowWidth="23256" windowHeight="12456" tabRatio="500" activeTab="1" xr2:uid="{00000000-000D-0000-FFFF-FFFF00000000}"/>
  </bookViews>
  <sheets>
    <sheet name="Order summary" sheetId="1" r:id="rId1"/>
    <sheet name="Holds PU" sheetId="2" r:id="rId2"/>
    <sheet name="Macros Fiberglass" sheetId="3" r:id="rId3"/>
  </sheets>
  <definedNames>
    <definedName name="_xlnm._FilterDatabase" localSheetId="1" hidden="1">'Holds PU'!$A$1:$D$1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22" i="3" l="1"/>
  <c r="F22" i="3"/>
  <c r="R22" i="3" s="1"/>
  <c r="E22" i="3"/>
  <c r="D22" i="3"/>
  <c r="F21" i="3"/>
  <c r="P21" i="3" s="1"/>
  <c r="F20" i="3"/>
  <c r="R20" i="3" s="1"/>
  <c r="F19" i="3"/>
  <c r="R19" i="3" s="1"/>
  <c r="F18" i="3"/>
  <c r="P18" i="3" s="1"/>
  <c r="F17" i="3"/>
  <c r="R17" i="3" s="1"/>
  <c r="F16" i="3"/>
  <c r="R16" i="3" s="1"/>
  <c r="F15" i="3"/>
  <c r="P15" i="3" s="1"/>
  <c r="F14" i="3"/>
  <c r="R14" i="3" s="1"/>
  <c r="F13" i="3"/>
  <c r="R13" i="3" s="1"/>
  <c r="F12" i="3"/>
  <c r="P12" i="3" s="1"/>
  <c r="O11" i="3"/>
  <c r="F11" i="3"/>
  <c r="R11" i="3" s="1"/>
  <c r="E11" i="3"/>
  <c r="D11" i="3"/>
  <c r="F10" i="3"/>
  <c r="R10" i="3" s="1"/>
  <c r="R9" i="3"/>
  <c r="F9" i="3"/>
  <c r="Q9" i="3" s="1"/>
  <c r="R8" i="3"/>
  <c r="Q8" i="3"/>
  <c r="F8" i="3"/>
  <c r="P8" i="3" s="1"/>
  <c r="F7" i="3"/>
  <c r="R7" i="3" s="1"/>
  <c r="R6" i="3"/>
  <c r="F6" i="3"/>
  <c r="Q6" i="3" s="1"/>
  <c r="R5" i="3"/>
  <c r="Q5" i="3"/>
  <c r="F5" i="3"/>
  <c r="P5" i="3" s="1"/>
  <c r="F4" i="3"/>
  <c r="R4" i="3" s="1"/>
  <c r="R3" i="3"/>
  <c r="F3" i="3"/>
  <c r="Q3" i="3" s="1"/>
  <c r="R2" i="3"/>
  <c r="Q2" i="3"/>
  <c r="F2" i="3"/>
  <c r="P2" i="3" s="1"/>
  <c r="AP73" i="2"/>
  <c r="AO73" i="2"/>
  <c r="AN73" i="2"/>
  <c r="AM73" i="2"/>
  <c r="AL73" i="2"/>
  <c r="AK73" i="2"/>
  <c r="AJ73" i="2"/>
  <c r="AX73" i="2" s="1"/>
  <c r="AI73" i="2"/>
  <c r="AH73" i="2"/>
  <c r="AG73" i="2"/>
  <c r="AF73" i="2"/>
  <c r="AE73" i="2"/>
  <c r="AD73" i="2"/>
  <c r="AC73" i="2"/>
  <c r="AB73" i="2"/>
  <c r="AA73" i="2"/>
  <c r="Z73" i="2"/>
  <c r="Y73" i="2"/>
  <c r="V73" i="2"/>
  <c r="U73" i="2"/>
  <c r="H73" i="2"/>
  <c r="BN73" i="2" s="1"/>
  <c r="G73" i="2"/>
  <c r="W73" i="2" s="1"/>
  <c r="F73" i="2"/>
  <c r="X73" i="2" s="1"/>
  <c r="BU72" i="2"/>
  <c r="BK72" i="2"/>
  <c r="BI72" i="2"/>
  <c r="BH72" i="2"/>
  <c r="BG72" i="2"/>
  <c r="BF72" i="2"/>
  <c r="BE72" i="2"/>
  <c r="AX72" i="2"/>
  <c r="AU72" i="2"/>
  <c r="AQ72" i="2"/>
  <c r="W72" i="2"/>
  <c r="H72" i="2"/>
  <c r="BT71" i="2"/>
  <c r="BS71" i="2"/>
  <c r="BR71" i="2"/>
  <c r="BP71" i="2"/>
  <c r="BO71" i="2"/>
  <c r="BN71" i="2"/>
  <c r="BM71" i="2"/>
  <c r="BL71" i="2"/>
  <c r="BK71" i="2"/>
  <c r="BJ71" i="2"/>
  <c r="BH71" i="2"/>
  <c r="BG71" i="2"/>
  <c r="BF71" i="2"/>
  <c r="AX71" i="2"/>
  <c r="AW71" i="2"/>
  <c r="AV71" i="2"/>
  <c r="AU71" i="2"/>
  <c r="AT71" i="2"/>
  <c r="AS71" i="2"/>
  <c r="AR71" i="2"/>
  <c r="AQ71" i="2"/>
  <c r="X71" i="2"/>
  <c r="W71" i="2"/>
  <c r="V71" i="2"/>
  <c r="H71" i="2"/>
  <c r="BU71" i="2" s="1"/>
  <c r="BK70" i="2"/>
  <c r="BI70" i="2"/>
  <c r="BG70" i="2"/>
  <c r="BF70" i="2"/>
  <c r="AX70" i="2"/>
  <c r="H70" i="2"/>
  <c r="BP70" i="2" s="1"/>
  <c r="BU69" i="2"/>
  <c r="BT69" i="2"/>
  <c r="BR69" i="2"/>
  <c r="BQ69" i="2"/>
  <c r="BL69" i="2"/>
  <c r="BJ69" i="2"/>
  <c r="BH69" i="2"/>
  <c r="BF69" i="2"/>
  <c r="BE69" i="2"/>
  <c r="AX69" i="2"/>
  <c r="AV69" i="2"/>
  <c r="AT69" i="2"/>
  <c r="AQ69" i="2"/>
  <c r="V69" i="2"/>
  <c r="H69" i="2"/>
  <c r="BU68" i="2"/>
  <c r="AX68" i="2"/>
  <c r="AS68" i="2"/>
  <c r="AR68" i="2"/>
  <c r="H68" i="2"/>
  <c r="BP68" i="2" s="1"/>
  <c r="BU67" i="2"/>
  <c r="BT67" i="2"/>
  <c r="BS67" i="2"/>
  <c r="BR67" i="2"/>
  <c r="BP67" i="2"/>
  <c r="BO67" i="2"/>
  <c r="BN67" i="2"/>
  <c r="BL67" i="2"/>
  <c r="BJ67" i="2"/>
  <c r="BI67" i="2"/>
  <c r="BH67" i="2"/>
  <c r="BG67" i="2"/>
  <c r="BF67" i="2"/>
  <c r="AX67" i="2"/>
  <c r="AW67" i="2"/>
  <c r="AV67" i="2"/>
  <c r="AT67" i="2"/>
  <c r="AR67" i="2"/>
  <c r="AQ67" i="2"/>
  <c r="X67" i="2"/>
  <c r="W67" i="2"/>
  <c r="V67" i="2"/>
  <c r="H67" i="2"/>
  <c r="BQ67" i="2" s="1"/>
  <c r="BU66" i="2"/>
  <c r="BS66" i="2"/>
  <c r="BO66" i="2"/>
  <c r="BN66" i="2"/>
  <c r="BM66" i="2"/>
  <c r="BL66" i="2"/>
  <c r="BK66" i="2"/>
  <c r="BI66" i="2"/>
  <c r="BE66" i="2"/>
  <c r="AX66" i="2"/>
  <c r="AW66" i="2"/>
  <c r="AU66" i="2"/>
  <c r="AT66" i="2"/>
  <c r="AS66" i="2"/>
  <c r="AQ66" i="2"/>
  <c r="X66" i="2"/>
  <c r="W66" i="2"/>
  <c r="H66" i="2"/>
  <c r="BG66" i="2" s="1"/>
  <c r="BS65" i="2"/>
  <c r="BM65" i="2"/>
  <c r="BL65" i="2"/>
  <c r="BJ65" i="2"/>
  <c r="BH65" i="2"/>
  <c r="BG65" i="2"/>
  <c r="AX65" i="2"/>
  <c r="AR65" i="2"/>
  <c r="W65" i="2"/>
  <c r="H65" i="2"/>
  <c r="BQ64" i="2"/>
  <c r="BM64" i="2"/>
  <c r="AX64" i="2"/>
  <c r="W64" i="2"/>
  <c r="V64" i="2"/>
  <c r="H64" i="2"/>
  <c r="BJ64" i="2" s="1"/>
  <c r="BL63" i="2"/>
  <c r="BH63" i="2"/>
  <c r="AX63" i="2"/>
  <c r="AW63" i="2"/>
  <c r="AS63" i="2"/>
  <c r="X63" i="2"/>
  <c r="H63" i="2"/>
  <c r="BP62" i="2"/>
  <c r="BG62" i="2"/>
  <c r="BE62" i="2"/>
  <c r="AX62" i="2"/>
  <c r="AW62" i="2"/>
  <c r="H62" i="2"/>
  <c r="BQ62" i="2" s="1"/>
  <c r="BU61" i="2"/>
  <c r="BT61" i="2"/>
  <c r="BO61" i="2"/>
  <c r="BN61" i="2"/>
  <c r="BM61" i="2"/>
  <c r="BI61" i="2"/>
  <c r="BD61" i="2"/>
  <c r="BJ61" i="2" s="1"/>
  <c r="BC61" i="2"/>
  <c r="BB61" i="2"/>
  <c r="BH61" i="2" s="1"/>
  <c r="AZ61" i="2"/>
  <c r="BF61" i="2" s="1"/>
  <c r="AV61" i="2"/>
  <c r="AR61" i="2"/>
  <c r="AP61" i="2"/>
  <c r="AW61" i="2" s="1"/>
  <c r="AO61" i="2"/>
  <c r="AN61" i="2"/>
  <c r="AU61" i="2" s="1"/>
  <c r="AM61" i="2"/>
  <c r="AL61" i="2"/>
  <c r="AS61" i="2" s="1"/>
  <c r="AK61" i="2"/>
  <c r="AX61" i="2" s="1"/>
  <c r="AJ61" i="2"/>
  <c r="AQ61" i="2" s="1"/>
  <c r="AI61" i="2"/>
  <c r="AH61" i="2"/>
  <c r="AG61" i="2"/>
  <c r="AF61" i="2"/>
  <c r="BR61" i="2" s="1"/>
  <c r="AE61" i="2"/>
  <c r="BQ61" i="2" s="1"/>
  <c r="AD61" i="2"/>
  <c r="BP61" i="2" s="1"/>
  <c r="AC61" i="2"/>
  <c r="AB61" i="2"/>
  <c r="AA61" i="2"/>
  <c r="Z61" i="2"/>
  <c r="BL61" i="2" s="1"/>
  <c r="Y61" i="2"/>
  <c r="BK61" i="2" s="1"/>
  <c r="X61" i="2"/>
  <c r="V61" i="2"/>
  <c r="U61" i="2"/>
  <c r="H61" i="2"/>
  <c r="G61" i="2"/>
  <c r="F61" i="2"/>
  <c r="BU60" i="2"/>
  <c r="BT60" i="2"/>
  <c r="BR60" i="2"/>
  <c r="BQ60" i="2"/>
  <c r="BP60" i="2"/>
  <c r="BN60" i="2"/>
  <c r="BL60" i="2"/>
  <c r="BK60" i="2"/>
  <c r="BJ60" i="2"/>
  <c r="BH60" i="2"/>
  <c r="BF60" i="2"/>
  <c r="BE60" i="2"/>
  <c r="AX60" i="2"/>
  <c r="AV60" i="2"/>
  <c r="AT60" i="2"/>
  <c r="AS60" i="2"/>
  <c r="AR60" i="2"/>
  <c r="AQ60" i="2"/>
  <c r="X60" i="2"/>
  <c r="V60" i="2"/>
  <c r="H60" i="2"/>
  <c r="AX59" i="2"/>
  <c r="H59" i="2"/>
  <c r="BN59" i="2" s="1"/>
  <c r="BU58" i="2"/>
  <c r="BT58" i="2"/>
  <c r="BS58" i="2"/>
  <c r="BR58" i="2"/>
  <c r="BP58" i="2"/>
  <c r="BO58" i="2"/>
  <c r="BN58" i="2"/>
  <c r="BL58" i="2"/>
  <c r="BJ58" i="2"/>
  <c r="BI58" i="2"/>
  <c r="BH58" i="2"/>
  <c r="BG58" i="2"/>
  <c r="BF58" i="2"/>
  <c r="AX58" i="2"/>
  <c r="AW58" i="2"/>
  <c r="AV58" i="2"/>
  <c r="AT58" i="2"/>
  <c r="AR58" i="2"/>
  <c r="AQ58" i="2"/>
  <c r="X58" i="2"/>
  <c r="W58" i="2"/>
  <c r="V58" i="2"/>
  <c r="H58" i="2"/>
  <c r="BQ58" i="2" s="1"/>
  <c r="BU57" i="2"/>
  <c r="BT57" i="2"/>
  <c r="BS57" i="2"/>
  <c r="BO57" i="2"/>
  <c r="BK57" i="2"/>
  <c r="BI57" i="2"/>
  <c r="BH57" i="2"/>
  <c r="BG57" i="2"/>
  <c r="BE57" i="2"/>
  <c r="AX57" i="2"/>
  <c r="AW57" i="2"/>
  <c r="AU57" i="2"/>
  <c r="AS57" i="2"/>
  <c r="X57" i="2"/>
  <c r="W57" i="2"/>
  <c r="H57" i="2"/>
  <c r="BH56" i="2"/>
  <c r="BG56" i="2"/>
  <c r="BF56" i="2"/>
  <c r="BE56" i="2"/>
  <c r="AX56" i="2"/>
  <c r="H56" i="2"/>
  <c r="BN56" i="2" s="1"/>
  <c r="BU55" i="2"/>
  <c r="BS55" i="2"/>
  <c r="BR55" i="2"/>
  <c r="BQ55" i="2"/>
  <c r="BO55" i="2"/>
  <c r="BM55" i="2"/>
  <c r="BK55" i="2"/>
  <c r="BI55" i="2"/>
  <c r="BF55" i="2"/>
  <c r="BE55" i="2"/>
  <c r="AX55" i="2"/>
  <c r="AW55" i="2"/>
  <c r="AU55" i="2"/>
  <c r="AT55" i="2"/>
  <c r="AS55" i="2"/>
  <c r="AQ55" i="2"/>
  <c r="V55" i="2"/>
  <c r="H55" i="2"/>
  <c r="BJ54" i="2"/>
  <c r="BF54" i="2"/>
  <c r="AX54" i="2"/>
  <c r="AW54" i="2"/>
  <c r="AV54" i="2"/>
  <c r="AT54" i="2"/>
  <c r="X54" i="2"/>
  <c r="H54" i="2"/>
  <c r="AX53" i="2"/>
  <c r="H53" i="2"/>
  <c r="BK53" i="2" s="1"/>
  <c r="BU52" i="2"/>
  <c r="BT52" i="2"/>
  <c r="BR52" i="2"/>
  <c r="BP52" i="2"/>
  <c r="BO52" i="2"/>
  <c r="BN52" i="2"/>
  <c r="BM52" i="2"/>
  <c r="BL52" i="2"/>
  <c r="BK52" i="2"/>
  <c r="BJ52" i="2"/>
  <c r="BI52" i="2"/>
  <c r="BH52" i="2"/>
  <c r="BF52" i="2"/>
  <c r="AX52" i="2"/>
  <c r="AW52" i="2"/>
  <c r="AV52" i="2"/>
  <c r="AU52" i="2"/>
  <c r="AT52" i="2"/>
  <c r="AS52" i="2"/>
  <c r="AR52" i="2"/>
  <c r="AQ52" i="2"/>
  <c r="X52" i="2"/>
  <c r="V52" i="2"/>
  <c r="H52" i="2"/>
  <c r="BS52" i="2" s="1"/>
  <c r="BT51" i="2"/>
  <c r="BR51" i="2"/>
  <c r="BO51" i="2"/>
  <c r="BK51" i="2"/>
  <c r="BH51" i="2"/>
  <c r="BG51" i="2"/>
  <c r="BE51" i="2"/>
  <c r="AX51" i="2"/>
  <c r="AW51" i="2"/>
  <c r="AU51" i="2"/>
  <c r="AS51" i="2"/>
  <c r="AQ51" i="2"/>
  <c r="V51" i="2"/>
  <c r="H51" i="2"/>
  <c r="BU50" i="2"/>
  <c r="BT50" i="2"/>
  <c r="BS50" i="2"/>
  <c r="BR50" i="2"/>
  <c r="BP50" i="2"/>
  <c r="BN50" i="2"/>
  <c r="BM50" i="2"/>
  <c r="BL50" i="2"/>
  <c r="BK50" i="2"/>
  <c r="BJ50" i="2"/>
  <c r="BI50" i="2"/>
  <c r="BH50" i="2"/>
  <c r="BG50" i="2"/>
  <c r="BF50" i="2"/>
  <c r="AX50" i="2"/>
  <c r="AV50" i="2"/>
  <c r="AU50" i="2"/>
  <c r="AT50" i="2"/>
  <c r="AS50" i="2"/>
  <c r="AR50" i="2"/>
  <c r="AQ50" i="2"/>
  <c r="X50" i="2"/>
  <c r="W50" i="2"/>
  <c r="V50" i="2"/>
  <c r="H50" i="2"/>
  <c r="BQ50" i="2" s="1"/>
  <c r="BO49" i="2"/>
  <c r="BM49" i="2"/>
  <c r="AX49" i="2"/>
  <c r="W49" i="2"/>
  <c r="V49" i="2"/>
  <c r="H49" i="2"/>
  <c r="BK49" i="2" s="1"/>
  <c r="BU48" i="2"/>
  <c r="BR48" i="2"/>
  <c r="BL48" i="2"/>
  <c r="BJ48" i="2"/>
  <c r="BI48" i="2"/>
  <c r="BH48" i="2"/>
  <c r="BF48" i="2"/>
  <c r="BE48" i="2"/>
  <c r="AX48" i="2"/>
  <c r="AV48" i="2"/>
  <c r="AS48" i="2"/>
  <c r="AQ48" i="2"/>
  <c r="V48" i="2"/>
  <c r="H48" i="2"/>
  <c r="BU47" i="2"/>
  <c r="BO47" i="2"/>
  <c r="BM47" i="2"/>
  <c r="BJ47" i="2"/>
  <c r="BI47" i="2"/>
  <c r="BG47" i="2"/>
  <c r="BE47" i="2"/>
  <c r="AX47" i="2"/>
  <c r="AW47" i="2"/>
  <c r="AS47" i="2"/>
  <c r="H47" i="2"/>
  <c r="BU46" i="2"/>
  <c r="BT46" i="2"/>
  <c r="BS46" i="2"/>
  <c r="BR46" i="2"/>
  <c r="BP46" i="2"/>
  <c r="BO46" i="2"/>
  <c r="BN46" i="2"/>
  <c r="BL46" i="2"/>
  <c r="BJ46" i="2"/>
  <c r="BI46" i="2"/>
  <c r="BH46" i="2"/>
  <c r="BG46" i="2"/>
  <c r="BF46" i="2"/>
  <c r="AX46" i="2"/>
  <c r="AW46" i="2"/>
  <c r="AV46" i="2"/>
  <c r="AT46" i="2"/>
  <c r="AR46" i="2"/>
  <c r="AQ46" i="2"/>
  <c r="X46" i="2"/>
  <c r="W46" i="2"/>
  <c r="V46" i="2"/>
  <c r="H46" i="2"/>
  <c r="BQ46" i="2" s="1"/>
  <c r="BT45" i="2"/>
  <c r="BS45" i="2"/>
  <c r="BQ45" i="2"/>
  <c r="BO45" i="2"/>
  <c r="BM45" i="2"/>
  <c r="BH45" i="2"/>
  <c r="AX45" i="2"/>
  <c r="AU45" i="2"/>
  <c r="AT45" i="2"/>
  <c r="AS45" i="2"/>
  <c r="X45" i="2"/>
  <c r="H45" i="2"/>
  <c r="BH44" i="2"/>
  <c r="BF44" i="2"/>
  <c r="AX44" i="2"/>
  <c r="AV44" i="2"/>
  <c r="H44" i="2"/>
  <c r="BM44" i="2" s="1"/>
  <c r="BD43" i="2"/>
  <c r="BC43" i="2"/>
  <c r="BB43" i="2"/>
  <c r="BA43" i="2"/>
  <c r="AZ43" i="2"/>
  <c r="AY43" i="2"/>
  <c r="AX43" i="2"/>
  <c r="AP43" i="2"/>
  <c r="AO43" i="2"/>
  <c r="AN43" i="2"/>
  <c r="AM43" i="2"/>
  <c r="AL43" i="2"/>
  <c r="AK43" i="2"/>
  <c r="AJ43" i="2"/>
  <c r="AI43" i="2"/>
  <c r="AH43" i="2"/>
  <c r="AG43" i="2"/>
  <c r="AF43" i="2"/>
  <c r="AE43" i="2"/>
  <c r="AD43" i="2"/>
  <c r="AC43" i="2"/>
  <c r="AB43" i="2"/>
  <c r="AA43" i="2"/>
  <c r="Z43" i="2"/>
  <c r="Y43" i="2"/>
  <c r="X43" i="2"/>
  <c r="W43" i="2"/>
  <c r="U43" i="2"/>
  <c r="V43" i="2" s="1"/>
  <c r="H43" i="2"/>
  <c r="G43" i="2"/>
  <c r="F43" i="2"/>
  <c r="AX42" i="2"/>
  <c r="H42" i="2"/>
  <c r="BF42" i="2" s="1"/>
  <c r="BT41" i="2"/>
  <c r="BS41" i="2"/>
  <c r="BR41" i="2"/>
  <c r="BP41" i="2"/>
  <c r="BN41" i="2"/>
  <c r="BF41" i="2"/>
  <c r="AX41" i="2"/>
  <c r="AV41" i="2"/>
  <c r="AU41" i="2"/>
  <c r="AT41" i="2"/>
  <c r="H41" i="2"/>
  <c r="BQ41" i="2" s="1"/>
  <c r="AX40" i="2"/>
  <c r="H40" i="2"/>
  <c r="BG40" i="2" s="1"/>
  <c r="BN39" i="2"/>
  <c r="AX39" i="2"/>
  <c r="V39" i="2"/>
  <c r="H39" i="2"/>
  <c r="BH39" i="2" s="1"/>
  <c r="AX38" i="2"/>
  <c r="H38" i="2"/>
  <c r="BG38" i="2" s="1"/>
  <c r="BR37" i="2"/>
  <c r="BP37" i="2"/>
  <c r="BO37" i="2"/>
  <c r="BN37" i="2"/>
  <c r="BM37" i="2"/>
  <c r="BH37" i="2"/>
  <c r="BF37" i="2"/>
  <c r="AX37" i="2"/>
  <c r="AW37" i="2"/>
  <c r="AV37" i="2"/>
  <c r="AU37" i="2"/>
  <c r="AT37" i="2"/>
  <c r="AS37" i="2"/>
  <c r="AR37" i="2"/>
  <c r="H37" i="2"/>
  <c r="BU37" i="2" s="1"/>
  <c r="AX36" i="2"/>
  <c r="H36" i="2"/>
  <c r="BG36" i="2" s="1"/>
  <c r="AX35" i="2"/>
  <c r="H35" i="2"/>
  <c r="BS35" i="2" s="1"/>
  <c r="BP34" i="2"/>
  <c r="BO34" i="2"/>
  <c r="BF34" i="2"/>
  <c r="AX34" i="2"/>
  <c r="AW34" i="2"/>
  <c r="AV34" i="2"/>
  <c r="AU34" i="2"/>
  <c r="H34" i="2"/>
  <c r="BU34" i="2" s="1"/>
  <c r="BU33" i="2"/>
  <c r="BT33" i="2"/>
  <c r="BR33" i="2"/>
  <c r="BP33" i="2"/>
  <c r="BO33" i="2"/>
  <c r="BN33" i="2"/>
  <c r="BM33" i="2"/>
  <c r="BJ33" i="2"/>
  <c r="BI33" i="2"/>
  <c r="BH33" i="2"/>
  <c r="BG33" i="2"/>
  <c r="AX33" i="2"/>
  <c r="AW33" i="2"/>
  <c r="AV33" i="2"/>
  <c r="AU33" i="2"/>
  <c r="AT33" i="2"/>
  <c r="AQ33" i="2"/>
  <c r="X33" i="2"/>
  <c r="W33" i="2"/>
  <c r="V33" i="2"/>
  <c r="H33" i="2"/>
  <c r="BQ33" i="2" s="1"/>
  <c r="BS32" i="2"/>
  <c r="BQ32" i="2"/>
  <c r="BP32" i="2"/>
  <c r="BO32" i="2"/>
  <c r="BD32" i="2"/>
  <c r="BJ32" i="2" s="1"/>
  <c r="BC32" i="2"/>
  <c r="BI32" i="2" s="1"/>
  <c r="BB32" i="2"/>
  <c r="BH32" i="2" s="1"/>
  <c r="BA32" i="2"/>
  <c r="BG32" i="2" s="1"/>
  <c r="AZ32" i="2"/>
  <c r="BF32" i="2" s="1"/>
  <c r="AY32" i="2"/>
  <c r="BE32" i="2" s="1"/>
  <c r="AW32" i="2"/>
  <c r="AS32" i="2"/>
  <c r="AQ32" i="2"/>
  <c r="AP32" i="2"/>
  <c r="AO32" i="2"/>
  <c r="AV32" i="2" s="1"/>
  <c r="AN32" i="2"/>
  <c r="AU32" i="2" s="1"/>
  <c r="AM32" i="2"/>
  <c r="AT32" i="2" s="1"/>
  <c r="AL32" i="2"/>
  <c r="AK32" i="2"/>
  <c r="AR32" i="2" s="1"/>
  <c r="AJ32" i="2"/>
  <c r="AI32" i="2"/>
  <c r="BU32" i="2" s="1"/>
  <c r="AH32" i="2"/>
  <c r="AG32" i="2"/>
  <c r="AF32" i="2"/>
  <c r="BR32" i="2" s="1"/>
  <c r="AE32" i="2"/>
  <c r="AD32" i="2"/>
  <c r="AC32" i="2"/>
  <c r="AB32" i="2"/>
  <c r="BN32" i="2" s="1"/>
  <c r="AA32" i="2"/>
  <c r="BM32" i="2" s="1"/>
  <c r="Z32" i="2"/>
  <c r="Y32" i="2"/>
  <c r="BK32" i="2" s="1"/>
  <c r="U32" i="2"/>
  <c r="H32" i="2"/>
  <c r="G32" i="2"/>
  <c r="W32" i="2" s="1"/>
  <c r="F32" i="2"/>
  <c r="X32" i="2" s="1"/>
  <c r="BU31" i="2"/>
  <c r="BT31" i="2"/>
  <c r="BS31" i="2"/>
  <c r="BR31" i="2"/>
  <c r="BQ31" i="2"/>
  <c r="BP31" i="2"/>
  <c r="BO31" i="2"/>
  <c r="BN31" i="2"/>
  <c r="BM31" i="2"/>
  <c r="BL31" i="2"/>
  <c r="BK31" i="2"/>
  <c r="BJ31" i="2"/>
  <c r="BI31" i="2"/>
  <c r="BH31" i="2"/>
  <c r="BG31" i="2"/>
  <c r="BF31" i="2"/>
  <c r="BE31" i="2"/>
  <c r="AX31" i="2"/>
  <c r="AW31" i="2"/>
  <c r="AV31" i="2"/>
  <c r="AU31" i="2"/>
  <c r="AT31" i="2"/>
  <c r="AS31" i="2"/>
  <c r="AR31" i="2"/>
  <c r="AQ31" i="2"/>
  <c r="X31" i="2"/>
  <c r="BU30" i="2"/>
  <c r="BT30" i="2"/>
  <c r="BS30" i="2"/>
  <c r="BR30" i="2"/>
  <c r="BQ30" i="2"/>
  <c r="BP30" i="2"/>
  <c r="BO30" i="2"/>
  <c r="BN30" i="2"/>
  <c r="BM30" i="2"/>
  <c r="BL30" i="2"/>
  <c r="BK30" i="2"/>
  <c r="BJ30" i="2"/>
  <c r="BI30" i="2"/>
  <c r="BH30" i="2"/>
  <c r="BG30" i="2"/>
  <c r="BF30" i="2"/>
  <c r="BE30" i="2"/>
  <c r="AX30" i="2"/>
  <c r="AW30" i="2"/>
  <c r="AV30" i="2"/>
  <c r="AU30" i="2"/>
  <c r="AT30" i="2"/>
  <c r="AS30" i="2"/>
  <c r="AR30" i="2"/>
  <c r="AQ30" i="2"/>
  <c r="X30" i="2"/>
  <c r="BU29" i="2"/>
  <c r="BT29" i="2"/>
  <c r="BS29" i="2"/>
  <c r="BR29" i="2"/>
  <c r="BQ29" i="2"/>
  <c r="BP29" i="2"/>
  <c r="BO29" i="2"/>
  <c r="BN29" i="2"/>
  <c r="BM29" i="2"/>
  <c r="BL29" i="2"/>
  <c r="BK29" i="2"/>
  <c r="BJ29" i="2"/>
  <c r="BI29" i="2"/>
  <c r="BH29" i="2"/>
  <c r="BG29" i="2"/>
  <c r="BF29" i="2"/>
  <c r="BE29" i="2"/>
  <c r="AX29" i="2"/>
  <c r="AW29" i="2"/>
  <c r="AV29" i="2"/>
  <c r="AU29" i="2"/>
  <c r="AT29" i="2"/>
  <c r="AS29" i="2"/>
  <c r="AR29" i="2"/>
  <c r="AQ29" i="2"/>
  <c r="X29" i="2"/>
  <c r="BU28" i="2"/>
  <c r="BT28" i="2"/>
  <c r="BS28" i="2"/>
  <c r="BR28" i="2"/>
  <c r="BQ28" i="2"/>
  <c r="BP28" i="2"/>
  <c r="BO28" i="2"/>
  <c r="BN28" i="2"/>
  <c r="BM28" i="2"/>
  <c r="BL28" i="2"/>
  <c r="BK28" i="2"/>
  <c r="BJ28" i="2"/>
  <c r="BI28" i="2"/>
  <c r="BH28" i="2"/>
  <c r="BG28" i="2"/>
  <c r="BF28" i="2"/>
  <c r="BE28" i="2"/>
  <c r="AX28" i="2"/>
  <c r="AW28" i="2"/>
  <c r="AV28" i="2"/>
  <c r="AU28" i="2"/>
  <c r="AT28" i="2"/>
  <c r="AS28" i="2"/>
  <c r="AR28" i="2"/>
  <c r="AQ28" i="2"/>
  <c r="X28" i="2"/>
  <c r="BU27" i="2"/>
  <c r="BT27" i="2"/>
  <c r="BS27" i="2"/>
  <c r="BR27" i="2"/>
  <c r="BQ27" i="2"/>
  <c r="BP27" i="2"/>
  <c r="BO27" i="2"/>
  <c r="BN27" i="2"/>
  <c r="BM27" i="2"/>
  <c r="BL27" i="2"/>
  <c r="BK27" i="2"/>
  <c r="BJ27" i="2"/>
  <c r="BI27" i="2"/>
  <c r="BH27" i="2"/>
  <c r="BG27" i="2"/>
  <c r="BF27" i="2"/>
  <c r="BE27" i="2"/>
  <c r="AX27" i="2"/>
  <c r="AW27" i="2"/>
  <c r="AV27" i="2"/>
  <c r="AU27" i="2"/>
  <c r="AT27" i="2"/>
  <c r="AS27" i="2"/>
  <c r="AR27" i="2"/>
  <c r="AQ27" i="2"/>
  <c r="X27" i="2"/>
  <c r="BU26" i="2"/>
  <c r="BT26" i="2"/>
  <c r="BS26" i="2"/>
  <c r="BR26" i="2"/>
  <c r="BQ26" i="2"/>
  <c r="BP26" i="2"/>
  <c r="BO26" i="2"/>
  <c r="BN26" i="2"/>
  <c r="BM26" i="2"/>
  <c r="BL26" i="2"/>
  <c r="BK26" i="2"/>
  <c r="BJ26" i="2"/>
  <c r="BI26" i="2"/>
  <c r="BH26" i="2"/>
  <c r="BG26" i="2"/>
  <c r="BF26" i="2"/>
  <c r="BE26" i="2"/>
  <c r="AX26" i="2"/>
  <c r="AW26" i="2"/>
  <c r="AV26" i="2"/>
  <c r="AU26" i="2"/>
  <c r="AT26" i="2"/>
  <c r="AS26" i="2"/>
  <c r="AR26" i="2"/>
  <c r="AQ26" i="2"/>
  <c r="X26" i="2"/>
  <c r="BU25" i="2"/>
  <c r="BT25" i="2"/>
  <c r="BQ25" i="2"/>
  <c r="BO25" i="2"/>
  <c r="BJ25" i="2"/>
  <c r="BD25" i="2"/>
  <c r="BC25" i="2"/>
  <c r="BI25" i="2" s="1"/>
  <c r="BB25" i="2"/>
  <c r="BH25" i="2" s="1"/>
  <c r="BA25" i="2"/>
  <c r="BG25" i="2" s="1"/>
  <c r="AZ25" i="2"/>
  <c r="BF25" i="2" s="1"/>
  <c r="AY25" i="2"/>
  <c r="BE25" i="2" s="1"/>
  <c r="AP25" i="2"/>
  <c r="AW25" i="2" s="1"/>
  <c r="AO25" i="2"/>
  <c r="AV25" i="2" s="1"/>
  <c r="AN25" i="2"/>
  <c r="AU25" i="2" s="1"/>
  <c r="AM25" i="2"/>
  <c r="AT25" i="2" s="1"/>
  <c r="AL25" i="2"/>
  <c r="AS25" i="2" s="1"/>
  <c r="AK25" i="2"/>
  <c r="AR25" i="2" s="1"/>
  <c r="AJ25" i="2"/>
  <c r="AX25" i="2" s="1"/>
  <c r="AI25" i="2"/>
  <c r="AH25" i="2"/>
  <c r="AG25" i="2"/>
  <c r="BS25" i="2" s="1"/>
  <c r="AF25" i="2"/>
  <c r="BR25" i="2" s="1"/>
  <c r="AE25" i="2"/>
  <c r="AD25" i="2"/>
  <c r="BP25" i="2" s="1"/>
  <c r="AC25" i="2"/>
  <c r="AB25" i="2"/>
  <c r="BN25" i="2" s="1"/>
  <c r="AA25" i="2"/>
  <c r="BM25" i="2" s="1"/>
  <c r="Z25" i="2"/>
  <c r="BL25" i="2" s="1"/>
  <c r="X25" i="2"/>
  <c r="U25" i="2"/>
  <c r="H25" i="2"/>
  <c r="V25" i="2" s="1"/>
  <c r="G25" i="2"/>
  <c r="W25" i="2" s="1"/>
  <c r="F25" i="2"/>
  <c r="BT24" i="2"/>
  <c r="BS24" i="2"/>
  <c r="BR24" i="2"/>
  <c r="BQ24" i="2"/>
  <c r="BP24" i="2"/>
  <c r="BO24" i="2"/>
  <c r="BK24" i="2"/>
  <c r="BJ24" i="2"/>
  <c r="BI24" i="2"/>
  <c r="BF24" i="2"/>
  <c r="BE24" i="2"/>
  <c r="AX24" i="2"/>
  <c r="AW24" i="2"/>
  <c r="AU24" i="2"/>
  <c r="AS24" i="2"/>
  <c r="AQ24" i="2"/>
  <c r="X24" i="2"/>
  <c r="W24" i="2"/>
  <c r="H24" i="2"/>
  <c r="BU23" i="2"/>
  <c r="BT23" i="2"/>
  <c r="BR23" i="2"/>
  <c r="BP23" i="2"/>
  <c r="BO23" i="2"/>
  <c r="BN23" i="2"/>
  <c r="BM23" i="2"/>
  <c r="BL23" i="2"/>
  <c r="BK23" i="2"/>
  <c r="BJ23" i="2"/>
  <c r="BI23" i="2"/>
  <c r="BH23" i="2"/>
  <c r="BF23" i="2"/>
  <c r="AX23" i="2"/>
  <c r="AW23" i="2"/>
  <c r="AV23" i="2"/>
  <c r="AU23" i="2"/>
  <c r="AT23" i="2"/>
  <c r="AS23" i="2"/>
  <c r="AR23" i="2"/>
  <c r="AQ23" i="2"/>
  <c r="X23" i="2"/>
  <c r="V23" i="2"/>
  <c r="H23" i="2"/>
  <c r="BS23" i="2" s="1"/>
  <c r="BT22" i="2"/>
  <c r="BS22" i="2"/>
  <c r="BR22" i="2"/>
  <c r="BF22" i="2"/>
  <c r="BE22" i="2"/>
  <c r="AX22" i="2"/>
  <c r="H22" i="2"/>
  <c r="BQ22" i="2" s="1"/>
  <c r="BU21" i="2"/>
  <c r="BH21" i="2"/>
  <c r="AX21" i="2"/>
  <c r="W21" i="2"/>
  <c r="H21" i="2"/>
  <c r="BR21" i="2" s="1"/>
  <c r="BO20" i="2"/>
  <c r="BL20" i="2"/>
  <c r="BK20" i="2"/>
  <c r="BJ20" i="2"/>
  <c r="BI20" i="2"/>
  <c r="AX20" i="2"/>
  <c r="AV20" i="2"/>
  <c r="AS20" i="2"/>
  <c r="AR20" i="2"/>
  <c r="AQ20" i="2"/>
  <c r="W20" i="2"/>
  <c r="H20" i="2"/>
  <c r="BR20" i="2" s="1"/>
  <c r="BR19" i="2"/>
  <c r="BO19" i="2"/>
  <c r="BN19" i="2"/>
  <c r="BL19" i="2"/>
  <c r="BK19" i="2"/>
  <c r="BI19" i="2"/>
  <c r="BE19" i="2"/>
  <c r="AX19" i="2"/>
  <c r="AV19" i="2"/>
  <c r="AT19" i="2"/>
  <c r="AS19" i="2"/>
  <c r="AR19" i="2"/>
  <c r="X19" i="2"/>
  <c r="H19" i="2"/>
  <c r="BQ19" i="2" s="1"/>
  <c r="BU18" i="2"/>
  <c r="BS18" i="2"/>
  <c r="BQ18" i="2"/>
  <c r="BP18" i="2"/>
  <c r="BO18" i="2"/>
  <c r="BN18" i="2"/>
  <c r="BM18" i="2"/>
  <c r="BL18" i="2"/>
  <c r="BK18" i="2"/>
  <c r="BJ18" i="2"/>
  <c r="BI18" i="2"/>
  <c r="BH18" i="2"/>
  <c r="BE18" i="2"/>
  <c r="AX18" i="2"/>
  <c r="AW18" i="2"/>
  <c r="AV18" i="2"/>
  <c r="AU18" i="2"/>
  <c r="AT18" i="2"/>
  <c r="AS18" i="2"/>
  <c r="AR18" i="2"/>
  <c r="AQ18" i="2"/>
  <c r="X18" i="2"/>
  <c r="W18" i="2"/>
  <c r="H18" i="2"/>
  <c r="BS17" i="2"/>
  <c r="BQ17" i="2"/>
  <c r="BO17" i="2"/>
  <c r="BM17" i="2"/>
  <c r="BF17" i="2"/>
  <c r="BD17" i="2"/>
  <c r="BJ17" i="2" s="1"/>
  <c r="BC17" i="2"/>
  <c r="BI17" i="2" s="1"/>
  <c r="BB17" i="2"/>
  <c r="BH17" i="2" s="1"/>
  <c r="BA17" i="2"/>
  <c r="AZ17" i="2"/>
  <c r="AY17" i="2"/>
  <c r="AT17" i="2"/>
  <c r="AP17" i="2"/>
  <c r="AW17" i="2" s="1"/>
  <c r="AO17" i="2"/>
  <c r="AN17" i="2"/>
  <c r="AM17" i="2"/>
  <c r="AL17" i="2"/>
  <c r="AX17" i="2" s="1"/>
  <c r="AK17" i="2"/>
  <c r="AJ17" i="2"/>
  <c r="AI17" i="2"/>
  <c r="BU17" i="2" s="1"/>
  <c r="AH17" i="2"/>
  <c r="BT17" i="2" s="1"/>
  <c r="AG17" i="2"/>
  <c r="AF17" i="2"/>
  <c r="BR17" i="2" s="1"/>
  <c r="AE17" i="2"/>
  <c r="AD17" i="2"/>
  <c r="BP17" i="2" s="1"/>
  <c r="AC17" i="2"/>
  <c r="AB17" i="2"/>
  <c r="BN17" i="2" s="1"/>
  <c r="AA17" i="2"/>
  <c r="Z17" i="2"/>
  <c r="BL17" i="2" s="1"/>
  <c r="Y17" i="2"/>
  <c r="BK17" i="2" s="1"/>
  <c r="V17" i="2"/>
  <c r="U17" i="2"/>
  <c r="H17" i="2"/>
  <c r="AV17" i="2" s="1"/>
  <c r="G17" i="2"/>
  <c r="F17" i="2"/>
  <c r="X17" i="2" s="1"/>
  <c r="BR16" i="2"/>
  <c r="BQ16" i="2"/>
  <c r="BN16" i="2"/>
  <c r="BM16" i="2"/>
  <c r="BL16" i="2"/>
  <c r="BK16" i="2"/>
  <c r="BI16" i="2"/>
  <c r="BE16" i="2"/>
  <c r="AX16" i="2"/>
  <c r="AU16" i="2"/>
  <c r="AT16" i="2"/>
  <c r="AS16" i="2"/>
  <c r="AR16" i="2"/>
  <c r="X16" i="2"/>
  <c r="H16" i="2"/>
  <c r="BP16" i="2" s="1"/>
  <c r="BU15" i="2"/>
  <c r="BT15" i="2"/>
  <c r="BQ15" i="2"/>
  <c r="BP15" i="2"/>
  <c r="BO15" i="2"/>
  <c r="BN15" i="2"/>
  <c r="BM15" i="2"/>
  <c r="BK15" i="2"/>
  <c r="BI15" i="2"/>
  <c r="BH15" i="2"/>
  <c r="BG15" i="2"/>
  <c r="AX15" i="2"/>
  <c r="AW15" i="2"/>
  <c r="AV15" i="2"/>
  <c r="AU15" i="2"/>
  <c r="AT15" i="2"/>
  <c r="AS15" i="2"/>
  <c r="AQ15" i="2"/>
  <c r="X15" i="2"/>
  <c r="W15" i="2"/>
  <c r="H15" i="2"/>
  <c r="BL15" i="2" s="1"/>
  <c r="BU14" i="2"/>
  <c r="BT14" i="2"/>
  <c r="BS14" i="2"/>
  <c r="BR14" i="2"/>
  <c r="BP14" i="2"/>
  <c r="BN14" i="2"/>
  <c r="BM14" i="2"/>
  <c r="BL14" i="2"/>
  <c r="BI14" i="2"/>
  <c r="BH14" i="2"/>
  <c r="BG14" i="2"/>
  <c r="BF14" i="2"/>
  <c r="AX14" i="2"/>
  <c r="AV14" i="2"/>
  <c r="AU14" i="2"/>
  <c r="AT14" i="2"/>
  <c r="AQ14" i="2"/>
  <c r="X14" i="2"/>
  <c r="W14" i="2"/>
  <c r="V14" i="2"/>
  <c r="H14" i="2"/>
  <c r="BO14" i="2" s="1"/>
  <c r="BN13" i="2"/>
  <c r="BM13" i="2"/>
  <c r="BL13" i="2"/>
  <c r="BK13" i="2"/>
  <c r="AX13" i="2"/>
  <c r="AV13" i="2"/>
  <c r="AU13" i="2"/>
  <c r="AT13" i="2"/>
  <c r="AS13" i="2"/>
  <c r="H13" i="2"/>
  <c r="BU13" i="2" s="1"/>
  <c r="BR12" i="2"/>
  <c r="BQ12" i="2"/>
  <c r="BP12" i="2"/>
  <c r="BO12" i="2"/>
  <c r="BN12" i="2"/>
  <c r="BK12" i="2"/>
  <c r="BF12" i="2"/>
  <c r="BD12" i="2"/>
  <c r="BJ12" i="2" s="1"/>
  <c r="BC12" i="2"/>
  <c r="BI12" i="2" s="1"/>
  <c r="BB12" i="2"/>
  <c r="BH12" i="2" s="1"/>
  <c r="BA12" i="2"/>
  <c r="AZ12" i="2"/>
  <c r="AY12" i="2"/>
  <c r="AT12" i="2"/>
  <c r="AP12" i="2"/>
  <c r="AW12" i="2" s="1"/>
  <c r="AO12" i="2"/>
  <c r="AN12" i="2"/>
  <c r="AM12" i="2"/>
  <c r="AL12" i="2"/>
  <c r="AX12" i="2" s="1"/>
  <c r="AK12" i="2"/>
  <c r="AJ12" i="2"/>
  <c r="AI12" i="2"/>
  <c r="BU12" i="2" s="1"/>
  <c r="AH12" i="2"/>
  <c r="BT12" i="2" s="1"/>
  <c r="AG12" i="2"/>
  <c r="BS12" i="2" s="1"/>
  <c r="AF12" i="2"/>
  <c r="AE12" i="2"/>
  <c r="AD12" i="2"/>
  <c r="AC12" i="2"/>
  <c r="AB12" i="2"/>
  <c r="AA12" i="2"/>
  <c r="BM12" i="2" s="1"/>
  <c r="Z12" i="2"/>
  <c r="BL12" i="2" s="1"/>
  <c r="Y12" i="2"/>
  <c r="V12" i="2"/>
  <c r="U12" i="2"/>
  <c r="H12" i="2"/>
  <c r="AV12" i="2" s="1"/>
  <c r="G12" i="2"/>
  <c r="F12" i="2"/>
  <c r="X12" i="2" s="1"/>
  <c r="BU11" i="2"/>
  <c r="BT11" i="2"/>
  <c r="BS11" i="2"/>
  <c r="BR11" i="2"/>
  <c r="BP11" i="2"/>
  <c r="BO11" i="2"/>
  <c r="BN11" i="2"/>
  <c r="BM11" i="2"/>
  <c r="BL11" i="2"/>
  <c r="BK11" i="2"/>
  <c r="BJ11" i="2"/>
  <c r="BI11" i="2"/>
  <c r="BH11" i="2"/>
  <c r="BG11" i="2"/>
  <c r="BF11" i="2"/>
  <c r="AX11" i="2"/>
  <c r="AW11" i="2"/>
  <c r="AV11" i="2"/>
  <c r="AU11" i="2"/>
  <c r="AT11" i="2"/>
  <c r="AS11" i="2"/>
  <c r="AR11" i="2"/>
  <c r="AQ11" i="2"/>
  <c r="X11" i="2"/>
  <c r="W11" i="2"/>
  <c r="V11" i="2"/>
  <c r="H11" i="2"/>
  <c r="BQ11" i="2" s="1"/>
  <c r="BS10" i="2"/>
  <c r="BG10" i="2"/>
  <c r="AX10" i="2"/>
  <c r="W10" i="2"/>
  <c r="V10" i="2"/>
  <c r="H10" i="2"/>
  <c r="BO10" i="2" s="1"/>
  <c r="BT9" i="2"/>
  <c r="BP9" i="2"/>
  <c r="BM9" i="2"/>
  <c r="BL9" i="2"/>
  <c r="BK9" i="2"/>
  <c r="BJ9" i="2"/>
  <c r="BH9" i="2"/>
  <c r="AX9" i="2"/>
  <c r="AU9" i="2"/>
  <c r="AT9" i="2"/>
  <c r="AS9" i="2"/>
  <c r="AR9" i="2"/>
  <c r="X9" i="2"/>
  <c r="H9" i="2"/>
  <c r="BS9" i="2" s="1"/>
  <c r="AX8" i="2"/>
  <c r="H8" i="2"/>
  <c r="BM8" i="2" s="1"/>
  <c r="BU7" i="2"/>
  <c r="BT7" i="2"/>
  <c r="BS7" i="2"/>
  <c r="BR7" i="2"/>
  <c r="BP7" i="2"/>
  <c r="BO7" i="2"/>
  <c r="BN7" i="2"/>
  <c r="BL7" i="2"/>
  <c r="BK7" i="2"/>
  <c r="BJ7" i="2"/>
  <c r="BI7" i="2"/>
  <c r="BH7" i="2"/>
  <c r="BG7" i="2"/>
  <c r="BF7" i="2"/>
  <c r="AX7" i="2"/>
  <c r="AW7" i="2"/>
  <c r="AV7" i="2"/>
  <c r="AT7" i="2"/>
  <c r="AS7" i="2"/>
  <c r="AR7" i="2"/>
  <c r="AQ7" i="2"/>
  <c r="X7" i="2"/>
  <c r="W7" i="2"/>
  <c r="V7" i="2"/>
  <c r="H7" i="2"/>
  <c r="BQ7" i="2" s="1"/>
  <c r="BU6" i="2"/>
  <c r="BT6" i="2"/>
  <c r="BS6" i="2"/>
  <c r="BP6" i="2"/>
  <c r="BO6" i="2"/>
  <c r="BN6" i="2"/>
  <c r="BM6" i="2"/>
  <c r="BL6" i="2"/>
  <c r="BK6" i="2"/>
  <c r="BI6" i="2"/>
  <c r="BH6" i="2"/>
  <c r="BG6" i="2"/>
  <c r="AX6" i="2"/>
  <c r="AW6" i="2"/>
  <c r="AV6" i="2"/>
  <c r="AU6" i="2"/>
  <c r="AT6" i="2"/>
  <c r="AS6" i="2"/>
  <c r="AQ6" i="2"/>
  <c r="X6" i="2"/>
  <c r="W6" i="2"/>
  <c r="H6" i="2"/>
  <c r="BJ6" i="2" s="1"/>
  <c r="BU5" i="2"/>
  <c r="BT5" i="2"/>
  <c r="BS5" i="2"/>
  <c r="BR5" i="2"/>
  <c r="BP5" i="2"/>
  <c r="BN5" i="2"/>
  <c r="BM5" i="2"/>
  <c r="BL5" i="2"/>
  <c r="BI5" i="2"/>
  <c r="BH5" i="2"/>
  <c r="BG5" i="2"/>
  <c r="BF5" i="2"/>
  <c r="AX5" i="2"/>
  <c r="AV5" i="2"/>
  <c r="AU5" i="2"/>
  <c r="AT5" i="2"/>
  <c r="AQ5" i="2"/>
  <c r="X5" i="2"/>
  <c r="W5" i="2"/>
  <c r="V5" i="2"/>
  <c r="H5" i="2"/>
  <c r="BO5" i="2" s="1"/>
  <c r="BN4" i="2"/>
  <c r="BM4" i="2"/>
  <c r="BL4" i="2"/>
  <c r="BK4" i="2"/>
  <c r="AX4" i="2"/>
  <c r="AV4" i="2"/>
  <c r="AU4" i="2"/>
  <c r="AT4" i="2"/>
  <c r="AS4" i="2"/>
  <c r="H4" i="2"/>
  <c r="BU4" i="2" s="1"/>
  <c r="BR3" i="2"/>
  <c r="BF3" i="2"/>
  <c r="AX3" i="2"/>
  <c r="V3" i="2"/>
  <c r="H3" i="2"/>
  <c r="BN3" i="2" s="1"/>
  <c r="BU2" i="2"/>
  <c r="BS2" i="2"/>
  <c r="BP2" i="2"/>
  <c r="BO2" i="2"/>
  <c r="BL2" i="2"/>
  <c r="BK2" i="2"/>
  <c r="BJ2" i="2"/>
  <c r="BI2" i="2"/>
  <c r="BG2" i="2"/>
  <c r="AX2" i="2"/>
  <c r="AW2" i="2"/>
  <c r="AT2" i="2"/>
  <c r="AS2" i="2"/>
  <c r="AR2" i="2"/>
  <c r="AQ2" i="2"/>
  <c r="W2" i="2"/>
  <c r="H2" i="2"/>
  <c r="BR2" i="2" s="1"/>
  <c r="B28" i="1"/>
  <c r="BT37" i="2" l="1"/>
  <c r="V37" i="2"/>
  <c r="BK37" i="2"/>
  <c r="BJ37" i="2"/>
  <c r="X37" i="2"/>
  <c r="BL37" i="2"/>
  <c r="W39" i="2"/>
  <c r="BK39" i="2"/>
  <c r="BU43" i="2"/>
  <c r="BQ40" i="2"/>
  <c r="AT43" i="2"/>
  <c r="BS40" i="2"/>
  <c r="BI43" i="2"/>
  <c r="BU40" i="2"/>
  <c r="BK43" i="2"/>
  <c r="BF43" i="2"/>
  <c r="BE40" i="2"/>
  <c r="BQ43" i="2"/>
  <c r="AQ40" i="2"/>
  <c r="AW43" i="2"/>
  <c r="BO43" i="2"/>
  <c r="AQ43" i="2"/>
  <c r="BI40" i="2"/>
  <c r="BL40" i="2"/>
  <c r="BL43" i="2"/>
  <c r="AV43" i="2"/>
  <c r="AV40" i="2"/>
  <c r="BS43" i="2"/>
  <c r="BM43" i="2"/>
  <c r="AW40" i="2"/>
  <c r="BG41" i="2"/>
  <c r="BU41" i="2"/>
  <c r="V41" i="2"/>
  <c r="BH41" i="2"/>
  <c r="W41" i="2"/>
  <c r="BI41" i="2"/>
  <c r="X41" i="2"/>
  <c r="BJ41" i="2"/>
  <c r="BK41" i="2"/>
  <c r="AR41" i="2"/>
  <c r="BL41" i="2"/>
  <c r="AQ41" i="2"/>
  <c r="AS41" i="2"/>
  <c r="BM41" i="2"/>
  <c r="BG42" i="2"/>
  <c r="BI42" i="2"/>
  <c r="BM42" i="2"/>
  <c r="BE36" i="2"/>
  <c r="BQ36" i="2"/>
  <c r="AW36" i="2"/>
  <c r="BR36" i="2"/>
  <c r="BS36" i="2"/>
  <c r="AU36" i="2"/>
  <c r="BT36" i="2"/>
  <c r="BG34" i="2"/>
  <c r="BM34" i="2"/>
  <c r="BQ34" i="2"/>
  <c r="W34" i="2"/>
  <c r="BR34" i="2"/>
  <c r="AS34" i="2"/>
  <c r="AS33" i="2"/>
  <c r="BL33" i="2"/>
  <c r="BF33" i="2"/>
  <c r="BS33" i="2"/>
  <c r="AR33" i="2"/>
  <c r="BK33" i="2"/>
  <c r="V35" i="2"/>
  <c r="BI35" i="2"/>
  <c r="X35" i="2"/>
  <c r="BJ35" i="2"/>
  <c r="AQ35" i="2"/>
  <c r="BK35" i="2"/>
  <c r="AR35" i="2"/>
  <c r="BL35" i="2"/>
  <c r="AS35" i="2"/>
  <c r="BM35" i="2"/>
  <c r="AV35" i="2"/>
  <c r="AW35" i="2"/>
  <c r="BR35" i="2"/>
  <c r="BF35" i="2"/>
  <c r="BU35" i="2"/>
  <c r="BH35" i="2"/>
  <c r="AT35" i="2"/>
  <c r="BN35" i="2"/>
  <c r="AU35" i="2"/>
  <c r="BO35" i="2"/>
  <c r="BP35" i="2"/>
  <c r="BT35" i="2"/>
  <c r="R23" i="1"/>
  <c r="N23" i="1"/>
  <c r="X2" i="2"/>
  <c r="BH2" i="2"/>
  <c r="BT2" i="2"/>
  <c r="AW3" i="2"/>
  <c r="BO3" i="2"/>
  <c r="AR4" i="2"/>
  <c r="BJ4" i="2"/>
  <c r="BE5" i="2"/>
  <c r="BQ5" i="2"/>
  <c r="AV8" i="2"/>
  <c r="BN8" i="2"/>
  <c r="AQ9" i="2"/>
  <c r="BI9" i="2"/>
  <c r="BU9" i="2"/>
  <c r="BP10" i="2"/>
  <c r="AQ12" i="2"/>
  <c r="AR13" i="2"/>
  <c r="BJ13" i="2"/>
  <c r="BE14" i="2"/>
  <c r="BQ14" i="2"/>
  <c r="AQ16" i="2"/>
  <c r="BJ16" i="2"/>
  <c r="AQ17" i="2"/>
  <c r="AQ19" i="2"/>
  <c r="BJ19" i="2"/>
  <c r="V20" i="2"/>
  <c r="BG20" i="2"/>
  <c r="BU20" i="2"/>
  <c r="BE21" i="2"/>
  <c r="AW22" i="2"/>
  <c r="AX32" i="2"/>
  <c r="M23" i="1" s="1"/>
  <c r="AQ34" i="2"/>
  <c r="BN34" i="2"/>
  <c r="AS36" i="2"/>
  <c r="BP36" i="2"/>
  <c r="BU38" i="2"/>
  <c r="AT40" i="2"/>
  <c r="BR40" i="2"/>
  <c r="BJ43" i="2"/>
  <c r="AU44" i="2"/>
  <c r="BJ45" i="2"/>
  <c r="AR45" i="2"/>
  <c r="BR45" i="2"/>
  <c r="BF45" i="2"/>
  <c r="V45" i="2"/>
  <c r="BP45" i="2"/>
  <c r="BL45" i="2"/>
  <c r="AQ45" i="2"/>
  <c r="BI45" i="2"/>
  <c r="W45" i="2"/>
  <c r="BG45" i="2"/>
  <c r="BN45" i="2"/>
  <c r="BI53" i="2"/>
  <c r="BT54" i="2"/>
  <c r="BK59" i="2"/>
  <c r="AU62" i="2"/>
  <c r="BM63" i="2"/>
  <c r="AU63" i="2"/>
  <c r="BU63" i="2"/>
  <c r="BI63" i="2"/>
  <c r="AQ63" i="2"/>
  <c r="BS63" i="2"/>
  <c r="BG63" i="2"/>
  <c r="W63" i="2"/>
  <c r="BQ63" i="2"/>
  <c r="AV63" i="2"/>
  <c r="BP63" i="2"/>
  <c r="AT63" i="2"/>
  <c r="BN63" i="2"/>
  <c r="AR63" i="2"/>
  <c r="BK63" i="2"/>
  <c r="V63" i="2"/>
  <c r="BT63" i="2"/>
  <c r="BE70" i="2"/>
  <c r="BP3" i="2"/>
  <c r="AW8" i="2"/>
  <c r="BO8" i="2"/>
  <c r="BE10" i="2"/>
  <c r="BQ10" i="2"/>
  <c r="AR12" i="2"/>
  <c r="AR17" i="2"/>
  <c r="BO21" i="2"/>
  <c r="AW21" i="2"/>
  <c r="BF21" i="2"/>
  <c r="BS21" i="2"/>
  <c r="BE38" i="2"/>
  <c r="BO39" i="2"/>
  <c r="BM39" i="2"/>
  <c r="AU39" i="2"/>
  <c r="BP39" i="2"/>
  <c r="AV39" i="2"/>
  <c r="BL39" i="2"/>
  <c r="AS39" i="2"/>
  <c r="BJ39" i="2"/>
  <c r="AQ39" i="2"/>
  <c r="BI39" i="2"/>
  <c r="BN49" i="2"/>
  <c r="AV49" i="2"/>
  <c r="BJ49" i="2"/>
  <c r="AR49" i="2"/>
  <c r="BT49" i="2"/>
  <c r="BH49" i="2"/>
  <c r="X49" i="2"/>
  <c r="BF49" i="2"/>
  <c r="BS49" i="2"/>
  <c r="BQ49" i="2"/>
  <c r="AU49" i="2"/>
  <c r="BL49" i="2"/>
  <c r="BJ53" i="2"/>
  <c r="BM59" i="2"/>
  <c r="BT64" i="2"/>
  <c r="BH64" i="2"/>
  <c r="X64" i="2"/>
  <c r="BP64" i="2"/>
  <c r="BN64" i="2"/>
  <c r="AV64" i="2"/>
  <c r="BS64" i="2"/>
  <c r="BR64" i="2"/>
  <c r="AW64" i="2"/>
  <c r="BO64" i="2"/>
  <c r="AT64" i="2"/>
  <c r="BL64" i="2"/>
  <c r="AR64" i="2"/>
  <c r="BK64" i="2"/>
  <c r="BL68" i="2"/>
  <c r="AT68" i="2"/>
  <c r="BT68" i="2"/>
  <c r="BH68" i="2"/>
  <c r="X68" i="2"/>
  <c r="BR68" i="2"/>
  <c r="BF68" i="2"/>
  <c r="V68" i="2"/>
  <c r="BM68" i="2"/>
  <c r="AQ68" i="2"/>
  <c r="BK68" i="2"/>
  <c r="W68" i="2"/>
  <c r="BI68" i="2"/>
  <c r="BE68" i="2"/>
  <c r="BQ68" i="2"/>
  <c r="BE3" i="2"/>
  <c r="BQ3" i="2"/>
  <c r="BP8" i="2"/>
  <c r="BF10" i="2"/>
  <c r="BR10" i="2"/>
  <c r="AS12" i="2"/>
  <c r="BE12" i="2"/>
  <c r="AS17" i="2"/>
  <c r="BE17" i="2"/>
  <c r="V21" i="2"/>
  <c r="BG21" i="2"/>
  <c r="BT21" i="2"/>
  <c r="BS68" i="2"/>
  <c r="BE8" i="2"/>
  <c r="BQ8" i="2"/>
  <c r="BR38" i="2"/>
  <c r="BF38" i="2"/>
  <c r="BQ38" i="2"/>
  <c r="BO38" i="2"/>
  <c r="AV38" i="2"/>
  <c r="BM38" i="2"/>
  <c r="AT38" i="2"/>
  <c r="BH38" i="2"/>
  <c r="BM54" i="2"/>
  <c r="BR53" i="2"/>
  <c r="BF53" i="2"/>
  <c r="V53" i="2"/>
  <c r="BU54" i="2"/>
  <c r="BN53" i="2"/>
  <c r="AV53" i="2"/>
  <c r="BS54" i="2"/>
  <c r="BL53" i="2"/>
  <c r="AT53" i="2"/>
  <c r="BK54" i="2"/>
  <c r="BH53" i="2"/>
  <c r="BU53" i="2"/>
  <c r="BE53" i="2"/>
  <c r="BS53" i="2"/>
  <c r="AW53" i="2"/>
  <c r="BM53" i="2"/>
  <c r="BL59" i="2"/>
  <c r="AT59" i="2"/>
  <c r="BT59" i="2"/>
  <c r="BH59" i="2"/>
  <c r="X59" i="2"/>
  <c r="BR59" i="2"/>
  <c r="BF59" i="2"/>
  <c r="V59" i="2"/>
  <c r="BG59" i="2"/>
  <c r="BE59" i="2"/>
  <c r="BS59" i="2"/>
  <c r="AW59" i="2"/>
  <c r="BP59" i="2"/>
  <c r="AU59" i="2"/>
  <c r="BO59" i="2"/>
  <c r="W3" i="2"/>
  <c r="BG3" i="2"/>
  <c r="BS3" i="2"/>
  <c r="V8" i="2"/>
  <c r="BF8" i="2"/>
  <c r="BR8" i="2"/>
  <c r="X10" i="2"/>
  <c r="BH10" i="2"/>
  <c r="BT10" i="2"/>
  <c r="W12" i="2"/>
  <c r="AU12" i="2"/>
  <c r="BG12" i="2"/>
  <c r="W17" i="2"/>
  <c r="AU17" i="2"/>
  <c r="BG17" i="2"/>
  <c r="X21" i="2"/>
  <c r="BI21" i="2"/>
  <c r="BL22" i="2"/>
  <c r="AT22" i="2"/>
  <c r="BJ22" i="2"/>
  <c r="AR22" i="2"/>
  <c r="BG22" i="2"/>
  <c r="BU22" i="2"/>
  <c r="V38" i="2"/>
  <c r="BI38" i="2"/>
  <c r="X39" i="2"/>
  <c r="BQ39" i="2"/>
  <c r="BL42" i="2"/>
  <c r="AT42" i="2"/>
  <c r="BJ42" i="2"/>
  <c r="AR42" i="2"/>
  <c r="BN42" i="2"/>
  <c r="AS42" i="2"/>
  <c r="BK42" i="2"/>
  <c r="X42" i="2"/>
  <c r="BH42" i="2"/>
  <c r="V42" i="2"/>
  <c r="BO42" i="2"/>
  <c r="AY61" i="2"/>
  <c r="BE61" i="2" s="1"/>
  <c r="BE43" i="2"/>
  <c r="AQ49" i="2"/>
  <c r="BP49" i="2"/>
  <c r="W53" i="2"/>
  <c r="BO53" i="2"/>
  <c r="W59" i="2"/>
  <c r="BQ59" i="2"/>
  <c r="AQ64" i="2"/>
  <c r="BU64" i="2"/>
  <c r="AU68" i="2"/>
  <c r="AU2" i="2"/>
  <c r="BM2" i="2"/>
  <c r="X3" i="2"/>
  <c r="BH3" i="2"/>
  <c r="BT3" i="2"/>
  <c r="AW4" i="2"/>
  <c r="BO4" i="2"/>
  <c r="AR5" i="2"/>
  <c r="BJ5" i="2"/>
  <c r="BE6" i="2"/>
  <c r="BQ6" i="2"/>
  <c r="W8" i="2"/>
  <c r="BG8" i="2"/>
  <c r="BS8" i="2"/>
  <c r="AV9" i="2"/>
  <c r="BN9" i="2"/>
  <c r="AQ10" i="2"/>
  <c r="BI10" i="2"/>
  <c r="BU10" i="2"/>
  <c r="AW13" i="2"/>
  <c r="BO13" i="2"/>
  <c r="AR14" i="2"/>
  <c r="BJ14" i="2"/>
  <c r="BE15" i="2"/>
  <c r="BR15" i="2"/>
  <c r="AV16" i="2"/>
  <c r="BO16" i="2"/>
  <c r="AW19" i="2"/>
  <c r="BP19" i="2"/>
  <c r="AT20" i="2"/>
  <c r="BM20" i="2"/>
  <c r="AQ21" i="2"/>
  <c r="BJ21" i="2"/>
  <c r="V22" i="2"/>
  <c r="BH22" i="2"/>
  <c r="BN24" i="2"/>
  <c r="AV24" i="2"/>
  <c r="BL24" i="2"/>
  <c r="AT24" i="2"/>
  <c r="BG24" i="2"/>
  <c r="BU24" i="2"/>
  <c r="BS34" i="2"/>
  <c r="BF36" i="2"/>
  <c r="BU36" i="2"/>
  <c r="W38" i="2"/>
  <c r="BJ38" i="2"/>
  <c r="AR39" i="2"/>
  <c r="BR39" i="2"/>
  <c r="BF40" i="2"/>
  <c r="W42" i="2"/>
  <c r="BP42" i="2"/>
  <c r="AR43" i="2"/>
  <c r="BL44" i="2"/>
  <c r="AV45" i="2"/>
  <c r="BU45" i="2"/>
  <c r="BL47" i="2"/>
  <c r="AT47" i="2"/>
  <c r="BT47" i="2"/>
  <c r="BH47" i="2"/>
  <c r="X47" i="2"/>
  <c r="BR47" i="2"/>
  <c r="BF47" i="2"/>
  <c r="V47" i="2"/>
  <c r="BP47" i="2"/>
  <c r="AU47" i="2"/>
  <c r="BN47" i="2"/>
  <c r="AR47" i="2"/>
  <c r="BK47" i="2"/>
  <c r="W47" i="2"/>
  <c r="BQ47" i="2"/>
  <c r="AS49" i="2"/>
  <c r="BR49" i="2"/>
  <c r="X53" i="2"/>
  <c r="BP53" i="2"/>
  <c r="BL56" i="2"/>
  <c r="AQ59" i="2"/>
  <c r="BU59" i="2"/>
  <c r="BI62" i="2"/>
  <c r="BE63" i="2"/>
  <c r="AS64" i="2"/>
  <c r="BO65" i="2"/>
  <c r="AW65" i="2"/>
  <c r="BK65" i="2"/>
  <c r="AS65" i="2"/>
  <c r="BU65" i="2"/>
  <c r="BI65" i="2"/>
  <c r="AQ65" i="2"/>
  <c r="BF65" i="2"/>
  <c r="BT65" i="2"/>
  <c r="BE65" i="2"/>
  <c r="BR65" i="2"/>
  <c r="AV65" i="2"/>
  <c r="BP65" i="2"/>
  <c r="AT65" i="2"/>
  <c r="BN65" i="2"/>
  <c r="AV68" i="2"/>
  <c r="BM70" i="2"/>
  <c r="AV2" i="2"/>
  <c r="BN2" i="2"/>
  <c r="AQ3" i="2"/>
  <c r="BI3" i="2"/>
  <c r="BU3" i="2"/>
  <c r="BP4" i="2"/>
  <c r="AS5" i="2"/>
  <c r="BK5" i="2"/>
  <c r="V6" i="2"/>
  <c r="BF6" i="2"/>
  <c r="BR6" i="2"/>
  <c r="AU7" i="2"/>
  <c r="BM7" i="2"/>
  <c r="X8" i="2"/>
  <c r="BH8" i="2"/>
  <c r="BT8" i="2"/>
  <c r="AW9" i="2"/>
  <c r="BO9" i="2"/>
  <c r="AR10" i="2"/>
  <c r="BJ10" i="2"/>
  <c r="BE11" i="2"/>
  <c r="BP13" i="2"/>
  <c r="AS14" i="2"/>
  <c r="BK14" i="2"/>
  <c r="V15" i="2"/>
  <c r="BF15" i="2"/>
  <c r="BS15" i="2"/>
  <c r="AW16" i="2"/>
  <c r="BR18" i="2"/>
  <c r="BF18" i="2"/>
  <c r="V18" i="2"/>
  <c r="BG18" i="2"/>
  <c r="BT18" i="2"/>
  <c r="AU20" i="2"/>
  <c r="BN20" i="2"/>
  <c r="AR21" i="2"/>
  <c r="BK21" i="2"/>
  <c r="W22" i="2"/>
  <c r="BI22" i="2"/>
  <c r="V24" i="2"/>
  <c r="BH24" i="2"/>
  <c r="AQ25" i="2"/>
  <c r="BE34" i="2"/>
  <c r="X38" i="2"/>
  <c r="BK38" i="2"/>
  <c r="AT39" i="2"/>
  <c r="BS39" i="2"/>
  <c r="AQ42" i="2"/>
  <c r="BQ42" i="2"/>
  <c r="AS43" i="2"/>
  <c r="BG43" i="2"/>
  <c r="AW45" i="2"/>
  <c r="AQ47" i="2"/>
  <c r="BS47" i="2"/>
  <c r="AT49" i="2"/>
  <c r="BU49" i="2"/>
  <c r="AQ53" i="2"/>
  <c r="BQ53" i="2"/>
  <c r="BL54" i="2"/>
  <c r="AR59" i="2"/>
  <c r="BK62" i="2"/>
  <c r="BF63" i="2"/>
  <c r="AU64" i="2"/>
  <c r="V65" i="2"/>
  <c r="BQ65" i="2"/>
  <c r="AW68" i="2"/>
  <c r="AR3" i="2"/>
  <c r="AR73" i="2" s="1"/>
  <c r="H16" i="1" s="1"/>
  <c r="BJ3" i="2"/>
  <c r="BE4" i="2"/>
  <c r="BQ4" i="2"/>
  <c r="AQ8" i="2"/>
  <c r="BI8" i="2"/>
  <c r="BU8" i="2"/>
  <c r="AS10" i="2"/>
  <c r="BK10" i="2"/>
  <c r="BE13" i="2"/>
  <c r="BQ13" i="2"/>
  <c r="AS21" i="2"/>
  <c r="BL21" i="2"/>
  <c r="X22" i="2"/>
  <c r="BK22" i="2"/>
  <c r="BN36" i="2"/>
  <c r="AV36" i="2"/>
  <c r="BL36" i="2"/>
  <c r="AT36" i="2"/>
  <c r="BJ36" i="2"/>
  <c r="AR36" i="2"/>
  <c r="BH36" i="2"/>
  <c r="AQ38" i="2"/>
  <c r="BL38" i="2"/>
  <c r="AW39" i="2"/>
  <c r="BT39" i="2"/>
  <c r="AU42" i="2"/>
  <c r="BR42" i="2"/>
  <c r="BO44" i="2"/>
  <c r="AW44" i="2"/>
  <c r="BK44" i="2"/>
  <c r="AS44" i="2"/>
  <c r="BU44" i="2"/>
  <c r="BI44" i="2"/>
  <c r="AQ44" i="2"/>
  <c r="BJ44" i="2"/>
  <c r="V44" i="2"/>
  <c r="BG44" i="2"/>
  <c r="BT44" i="2"/>
  <c r="BE44" i="2"/>
  <c r="BN44" i="2"/>
  <c r="AW49" i="2"/>
  <c r="AR53" i="2"/>
  <c r="BT53" i="2"/>
  <c r="BN54" i="2"/>
  <c r="BO56" i="2"/>
  <c r="AW56" i="2"/>
  <c r="BK56" i="2"/>
  <c r="AS56" i="2"/>
  <c r="BU56" i="2"/>
  <c r="BI56" i="2"/>
  <c r="AQ56" i="2"/>
  <c r="BP56" i="2"/>
  <c r="AT56" i="2"/>
  <c r="BM56" i="2"/>
  <c r="X56" i="2"/>
  <c r="BJ56" i="2"/>
  <c r="V56" i="2"/>
  <c r="BQ56" i="2"/>
  <c r="AS59" i="2"/>
  <c r="BN70" i="2"/>
  <c r="AV70" i="2"/>
  <c r="BJ70" i="2"/>
  <c r="AR70" i="2"/>
  <c r="BT70" i="2"/>
  <c r="BH70" i="2"/>
  <c r="X70" i="2"/>
  <c r="BR70" i="2"/>
  <c r="AW70" i="2"/>
  <c r="BQ70" i="2"/>
  <c r="AU70" i="2"/>
  <c r="BO70" i="2"/>
  <c r="AS70" i="2"/>
  <c r="BL70" i="2"/>
  <c r="W70" i="2"/>
  <c r="BS70" i="2"/>
  <c r="AS3" i="2"/>
  <c r="BK3" i="2"/>
  <c r="V4" i="2"/>
  <c r="BF4" i="2"/>
  <c r="BR4" i="2"/>
  <c r="AR8" i="2"/>
  <c r="BJ8" i="2"/>
  <c r="BE9" i="2"/>
  <c r="BQ9" i="2"/>
  <c r="AT10" i="2"/>
  <c r="BL10" i="2"/>
  <c r="V13" i="2"/>
  <c r="BF13" i="2"/>
  <c r="BR13" i="2"/>
  <c r="BM19" i="2"/>
  <c r="AU19" i="2"/>
  <c r="BF19" i="2"/>
  <c r="BS19" i="2"/>
  <c r="AW20" i="2"/>
  <c r="BP20" i="2"/>
  <c r="AT21" i="2"/>
  <c r="BM21" i="2"/>
  <c r="AQ22" i="2"/>
  <c r="BM22" i="2"/>
  <c r="V36" i="2"/>
  <c r="BI36" i="2"/>
  <c r="AR38" i="2"/>
  <c r="BN38" i="2"/>
  <c r="BU39" i="2"/>
  <c r="AV42" i="2"/>
  <c r="BS42" i="2"/>
  <c r="BN43" i="2"/>
  <c r="AU43" i="2"/>
  <c r="W44" i="2"/>
  <c r="BP44" i="2"/>
  <c r="BE45" i="2"/>
  <c r="AV47" i="2"/>
  <c r="BS48" i="2"/>
  <c r="BG48" i="2"/>
  <c r="W48" i="2"/>
  <c r="BO48" i="2"/>
  <c r="AW48" i="2"/>
  <c r="BM48" i="2"/>
  <c r="AU48" i="2"/>
  <c r="BT48" i="2"/>
  <c r="BQ48" i="2"/>
  <c r="AT48" i="2"/>
  <c r="BN48" i="2"/>
  <c r="AR48" i="2"/>
  <c r="BK48" i="2"/>
  <c r="BP51" i="2"/>
  <c r="BL51" i="2"/>
  <c r="AT51" i="2"/>
  <c r="BJ51" i="2"/>
  <c r="AR51" i="2"/>
  <c r="BU51" i="2"/>
  <c r="BF51" i="2"/>
  <c r="BS51" i="2"/>
  <c r="BQ51" i="2"/>
  <c r="AV51" i="2"/>
  <c r="BI51" i="2"/>
  <c r="AS53" i="2"/>
  <c r="AU54" i="2"/>
  <c r="BI54" i="2"/>
  <c r="AQ54" i="2"/>
  <c r="BG54" i="2"/>
  <c r="W54" i="2"/>
  <c r="V54" i="2"/>
  <c r="BH54" i="2"/>
  <c r="BE54" i="2"/>
  <c r="BO54" i="2"/>
  <c r="W56" i="2"/>
  <c r="BR56" i="2"/>
  <c r="AV59" i="2"/>
  <c r="BA61" i="2"/>
  <c r="BG61" i="2" s="1"/>
  <c r="BJ63" i="2"/>
  <c r="BE64" i="2"/>
  <c r="X65" i="2"/>
  <c r="BG68" i="2"/>
  <c r="V70" i="2"/>
  <c r="BU70" i="2"/>
  <c r="BE2" i="2"/>
  <c r="BQ2" i="2"/>
  <c r="AT3" i="2"/>
  <c r="BL3" i="2"/>
  <c r="W4" i="2"/>
  <c r="BG4" i="2"/>
  <c r="BS4" i="2"/>
  <c r="AS8" i="2"/>
  <c r="BK8" i="2"/>
  <c r="V9" i="2"/>
  <c r="BF9" i="2"/>
  <c r="BR9" i="2"/>
  <c r="AU10" i="2"/>
  <c r="BM10" i="2"/>
  <c r="W13" i="2"/>
  <c r="BG13" i="2"/>
  <c r="BS13" i="2"/>
  <c r="BS16" i="2"/>
  <c r="BG16" i="2"/>
  <c r="W16" i="2"/>
  <c r="BF16" i="2"/>
  <c r="BT16" i="2"/>
  <c r="V19" i="2"/>
  <c r="BG19" i="2"/>
  <c r="BT19" i="2"/>
  <c r="BQ20" i="2"/>
  <c r="AU21" i="2"/>
  <c r="BN21" i="2"/>
  <c r="AS22" i="2"/>
  <c r="BN22" i="2"/>
  <c r="BL34" i="2"/>
  <c r="AT34" i="2"/>
  <c r="BJ34" i="2"/>
  <c r="AR34" i="2"/>
  <c r="BT34" i="2"/>
  <c r="BH34" i="2"/>
  <c r="X34" i="2"/>
  <c r="BI34" i="2"/>
  <c r="W36" i="2"/>
  <c r="BK36" i="2"/>
  <c r="AS38" i="2"/>
  <c r="BP38" i="2"/>
  <c r="BE39" i="2"/>
  <c r="BH43" i="2"/>
  <c r="BJ40" i="2"/>
  <c r="AR40" i="2"/>
  <c r="BT40" i="2"/>
  <c r="BH40" i="2"/>
  <c r="X40" i="2"/>
  <c r="BO40" i="2"/>
  <c r="AU40" i="2"/>
  <c r="BM40" i="2"/>
  <c r="AS40" i="2"/>
  <c r="BR43" i="2"/>
  <c r="BK40" i="2"/>
  <c r="W40" i="2"/>
  <c r="BN40" i="2"/>
  <c r="AW42" i="2"/>
  <c r="BT42" i="2"/>
  <c r="X44" i="2"/>
  <c r="BQ44" i="2"/>
  <c r="BE49" i="2"/>
  <c r="AU53" i="2"/>
  <c r="BP54" i="2"/>
  <c r="AR56" i="2"/>
  <c r="BS56" i="2"/>
  <c r="BR62" i="2"/>
  <c r="BF62" i="2"/>
  <c r="V62" i="2"/>
  <c r="BN62" i="2"/>
  <c r="AV62" i="2"/>
  <c r="BL62" i="2"/>
  <c r="AT62" i="2"/>
  <c r="BO62" i="2"/>
  <c r="AR62" i="2"/>
  <c r="BM62" i="2"/>
  <c r="AQ62" i="2"/>
  <c r="BJ62" i="2"/>
  <c r="W62" i="2"/>
  <c r="BH62" i="2"/>
  <c r="BS62" i="2"/>
  <c r="BF64" i="2"/>
  <c r="BJ68" i="2"/>
  <c r="AQ70" i="2"/>
  <c r="V2" i="2"/>
  <c r="BF2" i="2"/>
  <c r="AU3" i="2"/>
  <c r="BM3" i="2"/>
  <c r="X4" i="2"/>
  <c r="BH4" i="2"/>
  <c r="BT4" i="2"/>
  <c r="AW5" i="2"/>
  <c r="AR6" i="2"/>
  <c r="BE7" i="2"/>
  <c r="AT8" i="2"/>
  <c r="BL8" i="2"/>
  <c r="W9" i="2"/>
  <c r="BG9" i="2"/>
  <c r="AV10" i="2"/>
  <c r="BN10" i="2"/>
  <c r="X13" i="2"/>
  <c r="BH13" i="2"/>
  <c r="BT13" i="2"/>
  <c r="AW14" i="2"/>
  <c r="AR15" i="2"/>
  <c r="BJ15" i="2"/>
  <c r="V16" i="2"/>
  <c r="BH16" i="2"/>
  <c r="BU16" i="2"/>
  <c r="W19" i="2"/>
  <c r="BH19" i="2"/>
  <c r="BU19" i="2"/>
  <c r="BE20" i="2"/>
  <c r="AV21" i="2"/>
  <c r="BP21" i="2"/>
  <c r="AU22" i="2"/>
  <c r="BO22" i="2"/>
  <c r="AR24" i="2"/>
  <c r="BM24" i="2"/>
  <c r="V32" i="2"/>
  <c r="BT32" i="2"/>
  <c r="BL32" i="2"/>
  <c r="V34" i="2"/>
  <c r="BK34" i="2"/>
  <c r="X36" i="2"/>
  <c r="BM36" i="2"/>
  <c r="AU38" i="2"/>
  <c r="BS38" i="2"/>
  <c r="BF39" i="2"/>
  <c r="V40" i="2"/>
  <c r="BP40" i="2"/>
  <c r="BU42" i="2"/>
  <c r="AR44" i="2"/>
  <c r="BR44" i="2"/>
  <c r="BK45" i="2"/>
  <c r="X48" i="2"/>
  <c r="BP48" i="2"/>
  <c r="BG49" i="2"/>
  <c r="W51" i="2"/>
  <c r="BM51" i="2"/>
  <c r="AR54" i="2"/>
  <c r="BQ54" i="2"/>
  <c r="AU56" i="2"/>
  <c r="BT56" i="2"/>
  <c r="BI59" i="2"/>
  <c r="X62" i="2"/>
  <c r="BT62" i="2"/>
  <c r="BO63" i="2"/>
  <c r="BG64" i="2"/>
  <c r="AU65" i="2"/>
  <c r="BN68" i="2"/>
  <c r="AT70" i="2"/>
  <c r="BP72" i="2"/>
  <c r="BO72" i="2"/>
  <c r="AW72" i="2"/>
  <c r="BL72" i="2"/>
  <c r="AT72" i="2"/>
  <c r="BJ72" i="2"/>
  <c r="AR72" i="2"/>
  <c r="BT72" i="2"/>
  <c r="BS72" i="2"/>
  <c r="AV72" i="2"/>
  <c r="BQ72" i="2"/>
  <c r="AS72" i="2"/>
  <c r="BM72" i="2"/>
  <c r="X72" i="2"/>
  <c r="BN72" i="2"/>
  <c r="AV3" i="2"/>
  <c r="AQ4" i="2"/>
  <c r="BI4" i="2"/>
  <c r="AU8" i="2"/>
  <c r="AW10" i="2"/>
  <c r="AQ13" i="2"/>
  <c r="BI13" i="2"/>
  <c r="BT20" i="2"/>
  <c r="BH20" i="2"/>
  <c r="X20" i="2"/>
  <c r="Y25" i="2" s="1"/>
  <c r="BK25" i="2" s="1"/>
  <c r="BF20" i="2"/>
  <c r="BS20" i="2"/>
  <c r="BQ21" i="2"/>
  <c r="AV22" i="2"/>
  <c r="BP22" i="2"/>
  <c r="AQ36" i="2"/>
  <c r="BO36" i="2"/>
  <c r="AW38" i="2"/>
  <c r="BT38" i="2"/>
  <c r="BG39" i="2"/>
  <c r="BE42" i="2"/>
  <c r="AT44" i="2"/>
  <c r="BS44" i="2"/>
  <c r="BI49" i="2"/>
  <c r="X51" i="2"/>
  <c r="BN51" i="2"/>
  <c r="BG53" i="2"/>
  <c r="AS54" i="2"/>
  <c r="BR54" i="2"/>
  <c r="AV56" i="2"/>
  <c r="BJ57" i="2"/>
  <c r="AR57" i="2"/>
  <c r="BR57" i="2"/>
  <c r="BF57" i="2"/>
  <c r="V57" i="2"/>
  <c r="BP57" i="2"/>
  <c r="BQ57" i="2"/>
  <c r="AV57" i="2"/>
  <c r="BN57" i="2"/>
  <c r="AT57" i="2"/>
  <c r="BL57" i="2"/>
  <c r="AQ57" i="2"/>
  <c r="BM57" i="2"/>
  <c r="BJ59" i="2"/>
  <c r="AS62" i="2"/>
  <c r="BU62" i="2"/>
  <c r="BR63" i="2"/>
  <c r="BI64" i="2"/>
  <c r="BO68" i="2"/>
  <c r="V72" i="2"/>
  <c r="BR72" i="2"/>
  <c r="BE37" i="2"/>
  <c r="BQ37" i="2"/>
  <c r="BP43" i="2"/>
  <c r="BT55" i="2"/>
  <c r="BH55" i="2"/>
  <c r="X55" i="2"/>
  <c r="BP55" i="2"/>
  <c r="BN55" i="2"/>
  <c r="AV55" i="2"/>
  <c r="BG55" i="2"/>
  <c r="AV66" i="2"/>
  <c r="BQ66" i="2"/>
  <c r="BS69" i="2"/>
  <c r="BG69" i="2"/>
  <c r="W69" i="2"/>
  <c r="BO69" i="2"/>
  <c r="AW69" i="2"/>
  <c r="BM69" i="2"/>
  <c r="AU69" i="2"/>
  <c r="BI69" i="2"/>
  <c r="BE23" i="2"/>
  <c r="BQ23" i="2"/>
  <c r="BE35" i="2"/>
  <c r="BQ35" i="2"/>
  <c r="W37" i="2"/>
  <c r="BG37" i="2"/>
  <c r="BS37" i="2"/>
  <c r="W55" i="2"/>
  <c r="BJ55" i="2"/>
  <c r="BT66" i="2"/>
  <c r="X69" i="2"/>
  <c r="BK69" i="2"/>
  <c r="W23" i="2"/>
  <c r="BG23" i="2"/>
  <c r="BE33" i="2"/>
  <c r="W35" i="2"/>
  <c r="BG35" i="2"/>
  <c r="AQ37" i="2"/>
  <c r="BI37" i="2"/>
  <c r="BT43" i="2"/>
  <c r="AR55" i="2"/>
  <c r="BL55" i="2"/>
  <c r="BS60" i="2"/>
  <c r="BG60" i="2"/>
  <c r="W60" i="2"/>
  <c r="BO60" i="2"/>
  <c r="AW60" i="2"/>
  <c r="BM60" i="2"/>
  <c r="AU60" i="2"/>
  <c r="BI60" i="2"/>
  <c r="W61" i="2"/>
  <c r="BS61" i="2"/>
  <c r="AT61" i="2"/>
  <c r="AR69" i="2"/>
  <c r="BN69" i="2"/>
  <c r="BJ66" i="2"/>
  <c r="AR66" i="2"/>
  <c r="BR66" i="2"/>
  <c r="BF66" i="2"/>
  <c r="V66" i="2"/>
  <c r="BP66" i="2"/>
  <c r="BH66" i="2"/>
  <c r="AS69" i="2"/>
  <c r="BP69" i="2"/>
  <c r="BO73" i="2"/>
  <c r="P4" i="3"/>
  <c r="P7" i="3"/>
  <c r="P10" i="3"/>
  <c r="Q12" i="3"/>
  <c r="Q15" i="3"/>
  <c r="Q18" i="3"/>
  <c r="Q21" i="3"/>
  <c r="BP73" i="2"/>
  <c r="Q4" i="3"/>
  <c r="Q23" i="3" s="1"/>
  <c r="Q7" i="3"/>
  <c r="Q10" i="3"/>
  <c r="R12" i="3"/>
  <c r="R15" i="3"/>
  <c r="R18" i="3"/>
  <c r="R23" i="3" s="1"/>
  <c r="G11" i="1" s="1"/>
  <c r="R21" i="3"/>
  <c r="BE73" i="2"/>
  <c r="BQ73" i="2"/>
  <c r="BF73" i="2"/>
  <c r="BR73" i="2"/>
  <c r="P13" i="3"/>
  <c r="P16" i="3"/>
  <c r="P19" i="3"/>
  <c r="BG73" i="2"/>
  <c r="BS73" i="2"/>
  <c r="Q13" i="3"/>
  <c r="Q16" i="3"/>
  <c r="Q19" i="3"/>
  <c r="AW41" i="2"/>
  <c r="BO41" i="2"/>
  <c r="AS46" i="2"/>
  <c r="BK46" i="2"/>
  <c r="AW50" i="2"/>
  <c r="BO50" i="2"/>
  <c r="BE52" i="2"/>
  <c r="BQ52" i="2"/>
  <c r="AS58" i="2"/>
  <c r="BK58" i="2"/>
  <c r="AS67" i="2"/>
  <c r="BK67" i="2"/>
  <c r="BH73" i="2"/>
  <c r="BT73" i="2"/>
  <c r="BI73" i="2"/>
  <c r="BU73" i="2"/>
  <c r="P22" i="3"/>
  <c r="BE41" i="2"/>
  <c r="AU46" i="2"/>
  <c r="BM46" i="2"/>
  <c r="BE50" i="2"/>
  <c r="W52" i="2"/>
  <c r="BG52" i="2"/>
  <c r="AU58" i="2"/>
  <c r="BM58" i="2"/>
  <c r="AU67" i="2"/>
  <c r="BM67" i="2"/>
  <c r="BE71" i="2"/>
  <c r="BQ71" i="2"/>
  <c r="BJ73" i="2"/>
  <c r="P11" i="3"/>
  <c r="P14" i="3"/>
  <c r="P17" i="3"/>
  <c r="P20" i="3"/>
  <c r="Q22" i="3"/>
  <c r="BK73" i="2"/>
  <c r="P3" i="3"/>
  <c r="P23" i="3" s="1"/>
  <c r="P6" i="3"/>
  <c r="P9" i="3"/>
  <c r="Q11" i="3"/>
  <c r="Q14" i="3"/>
  <c r="Q17" i="3"/>
  <c r="Q20" i="3"/>
  <c r="BL73" i="2"/>
  <c r="BM73" i="2"/>
  <c r="BE46" i="2"/>
  <c r="BE58" i="2"/>
  <c r="BE67" i="2"/>
  <c r="BI71" i="2"/>
  <c r="BJ74" i="2" l="1"/>
  <c r="L20" i="1" s="1"/>
  <c r="BO74" i="2"/>
  <c r="K27" i="1" s="1"/>
  <c r="BI74" i="2"/>
  <c r="K20" i="1" s="1"/>
  <c r="BU74" i="2"/>
  <c r="Q27" i="1" s="1"/>
  <c r="BL74" i="2"/>
  <c r="H27" i="1" s="1"/>
  <c r="BR74" i="2"/>
  <c r="N27" i="1" s="1"/>
  <c r="W74" i="2"/>
  <c r="G9" i="1" s="1"/>
  <c r="BS74" i="2"/>
  <c r="O27" i="1" s="1"/>
  <c r="AQ73" i="2"/>
  <c r="G16" i="1" s="1"/>
  <c r="BG74" i="2"/>
  <c r="I20" i="1" s="1"/>
  <c r="AW73" i="2"/>
  <c r="M16" i="1" s="1"/>
  <c r="AS73" i="2"/>
  <c r="I16" i="1" s="1"/>
  <c r="AT73" i="2"/>
  <c r="J16" i="1" s="1"/>
  <c r="BP74" i="2"/>
  <c r="L27" i="1" s="1"/>
  <c r="BK74" i="2"/>
  <c r="G27" i="1" s="1"/>
  <c r="O23" i="1"/>
  <c r="P23" i="1"/>
  <c r="Q23" i="1"/>
  <c r="BN74" i="2"/>
  <c r="J27" i="1" s="1"/>
  <c r="V74" i="2"/>
  <c r="G13" i="1" s="1"/>
  <c r="BE74" i="2"/>
  <c r="G20" i="1" s="1"/>
  <c r="BT74" i="2"/>
  <c r="P27" i="1" s="1"/>
  <c r="I23" i="1"/>
  <c r="AV73" i="2"/>
  <c r="L16" i="1" s="1"/>
  <c r="G23" i="1"/>
  <c r="BF74" i="2"/>
  <c r="H20" i="1" s="1"/>
  <c r="BQ74" i="2"/>
  <c r="M27" i="1" s="1"/>
  <c r="AU73" i="2"/>
  <c r="K16" i="1" s="1"/>
  <c r="H23" i="1"/>
  <c r="BH74" i="2"/>
  <c r="J20" i="1" s="1"/>
  <c r="J23" i="1"/>
  <c r="X74" i="2"/>
  <c r="G12" i="1" s="1"/>
  <c r="M24" i="1" s="1"/>
  <c r="L23" i="1"/>
  <c r="BM74" i="2"/>
  <c r="I27" i="1" s="1"/>
  <c r="K23" i="1"/>
  <c r="K17" i="1" l="1"/>
  <c r="O24" i="1"/>
  <c r="H21" i="1"/>
  <c r="I17" i="1"/>
  <c r="H17" i="1"/>
  <c r="G24" i="1"/>
  <c r="L17" i="1"/>
  <c r="L21" i="1"/>
  <c r="K24" i="1"/>
  <c r="I24" i="1"/>
  <c r="N24" i="1"/>
  <c r="J17" i="1"/>
  <c r="L24" i="1"/>
  <c r="M17" i="1"/>
  <c r="G21" i="1"/>
  <c r="I21" i="1"/>
  <c r="R24" i="1"/>
  <c r="R28" i="1"/>
  <c r="R27" i="1"/>
  <c r="J24" i="1"/>
  <c r="J21" i="1"/>
  <c r="Q24" i="1"/>
  <c r="K21" i="1"/>
  <c r="G17" i="1"/>
  <c r="H24" i="1"/>
  <c r="P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T1" authorId="0" shapeId="0" xr:uid="{00000000-0006-0000-0100-000001000000}">
      <text>
        <r>
          <rPr>
            <sz val="11"/>
            <color rgb="FF000000"/>
            <rFont val="Calibri"/>
            <family val="2"/>
            <charset val="204"/>
          </rPr>
          <t xml:space="preserve">White is a difficult colour to produce for Dannomond as Dannomond has a background colour that is slightly yellow. White may differ slightly from time to time in colour and whilst the formula has UV stabilising agents, it will change in direct sunlight to a more yellow colour. This change would be noticable within a month. In an indoor wall with no direct sunlight on the product the colour will see much slower change. As the white is not a bright white we have assigned the closest RAL number - which is 9010 </t>
        </r>
      </text>
    </comment>
  </commentList>
</comments>
</file>

<file path=xl/sharedStrings.xml><?xml version="1.0" encoding="utf-8"?>
<sst xmlns="http://schemas.openxmlformats.org/spreadsheetml/2006/main" count="393" uniqueCount="163">
  <si>
    <t>Customer information</t>
  </si>
  <si>
    <t>Company Name:</t>
  </si>
  <si>
    <t>Billing Address:</t>
  </si>
  <si>
    <t>Delivery address:</t>
  </si>
  <si>
    <t>VAT number (if available):</t>
  </si>
  <si>
    <t>Contact person:</t>
  </si>
  <si>
    <t>Phone number:</t>
  </si>
  <si>
    <t>www.thrillseekerholds.com</t>
  </si>
  <si>
    <t>Total Price*</t>
  </si>
  <si>
    <t>Total fiberglass macros</t>
  </si>
  <si>
    <t>Total PU holds</t>
  </si>
  <si>
    <t>Total weight</t>
  </si>
  <si>
    <t>Hold by size</t>
  </si>
  <si>
    <t>XS</t>
  </si>
  <si>
    <t>S</t>
  </si>
  <si>
    <t>M</t>
  </si>
  <si>
    <t>L</t>
  </si>
  <si>
    <t>XL</t>
  </si>
  <si>
    <t>MEGA</t>
  </si>
  <si>
    <t>GIGA</t>
  </si>
  <si>
    <t>pcs</t>
  </si>
  <si>
    <t>%</t>
  </si>
  <si>
    <t>Holds by grip</t>
  </si>
  <si>
    <t>Footholds</t>
  </si>
  <si>
    <t>Jugs</t>
  </si>
  <si>
    <t>Edges</t>
  </si>
  <si>
    <t>Slopers</t>
  </si>
  <si>
    <t>Pinches</t>
  </si>
  <si>
    <t>Pockets</t>
  </si>
  <si>
    <t>Holds by color</t>
  </si>
  <si>
    <t>Need bolts?</t>
  </si>
  <si>
    <t>Required bolts                    (M10 Cap head bolt)</t>
  </si>
  <si>
    <t>Total</t>
  </si>
  <si>
    <t>price (EUR)</t>
  </si>
  <si>
    <r>
      <rPr>
        <sz val="10"/>
        <color rgb="FF000000"/>
        <rFont val="Arial"/>
        <family val="2"/>
        <charset val="1"/>
      </rPr>
      <t xml:space="preserve">*All listed prices are in EURO, without VAT and shipping fees. The current VAT rate is 20 %. We accept payments via bank transfers, PayPal or credit/debit card. Please use the Holds tab at the bottom of the spreadsheet to select your climbing holds and or fiberglass macros. The bolts cost will be automatically added to the Total Price, if the "add bolts" checkbox is checked. Email your complete order to </t>
    </r>
    <r>
      <rPr>
        <b/>
        <sz val="10"/>
        <color rgb="FF000000"/>
        <rFont val="Arial"/>
        <family val="2"/>
        <charset val="1"/>
      </rPr>
      <t>sales@thrillseekerholds.com</t>
    </r>
  </si>
  <si>
    <t>Ref. No.</t>
  </si>
  <si>
    <t>Set name</t>
  </si>
  <si>
    <t>Grip type</t>
  </si>
  <si>
    <t>Size</t>
  </si>
  <si>
    <t>View picture</t>
  </si>
  <si>
    <t>Total holds/set</t>
  </si>
  <si>
    <t>Price (EUR)</t>
  </si>
  <si>
    <t>Set</t>
  </si>
  <si>
    <t>Yellow</t>
  </si>
  <si>
    <t>Red</t>
  </si>
  <si>
    <t>Blue</t>
  </si>
  <si>
    <t>Black</t>
  </si>
  <si>
    <t>Fluoro Orange</t>
  </si>
  <si>
    <t>Fluoro Green</t>
  </si>
  <si>
    <t>Fluoro Pink</t>
  </si>
  <si>
    <t>Signal violet</t>
  </si>
  <si>
    <t>Orange (US)</t>
  </si>
  <si>
    <t>Green dark (US)</t>
  </si>
  <si>
    <t>Gren light (US)</t>
  </si>
  <si>
    <t>White*</t>
  </si>
  <si>
    <t>Weight (kg.)</t>
  </si>
  <si>
    <t>Total weight (kg.)</t>
  </si>
  <si>
    <t>Total 
Amount</t>
  </si>
  <si>
    <t>colors</t>
  </si>
  <si>
    <t>Obsidian - Mega Sloper 1</t>
  </si>
  <si>
    <t>Mega</t>
  </si>
  <si>
    <t>view</t>
  </si>
  <si>
    <t>Obsidian - Mega Sloper 2</t>
  </si>
  <si>
    <t>Obsidian - XL Slopers 1</t>
  </si>
  <si>
    <t>Obsidian - XL Slopers 2</t>
  </si>
  <si>
    <t>Obsidian - L Pinches Positive</t>
  </si>
  <si>
    <t>Obsidian - L Pinches Hard</t>
  </si>
  <si>
    <r>
      <rPr>
        <sz val="10"/>
        <color rgb="FF000000"/>
        <rFont val="Arial"/>
        <family val="2"/>
        <charset val="1"/>
      </rPr>
      <t xml:space="preserve">Obsidian - XS Footholds </t>
    </r>
    <r>
      <rPr>
        <b/>
        <i/>
        <sz val="10"/>
        <color rgb="FFB2B2B2"/>
        <rFont val="Arial"/>
        <family val="2"/>
        <charset val="1"/>
      </rPr>
      <t>screw on</t>
    </r>
  </si>
  <si>
    <r>
      <rPr>
        <sz val="10"/>
        <color rgb="FF000000"/>
        <rFont val="Arial"/>
        <family val="2"/>
        <charset val="1"/>
      </rPr>
      <t xml:space="preserve">Obsidian - S Edges </t>
    </r>
    <r>
      <rPr>
        <b/>
        <i/>
        <sz val="10"/>
        <color rgb="FFB2B2B2"/>
        <rFont val="Arial"/>
        <family val="2"/>
        <charset val="1"/>
      </rPr>
      <t>screw on</t>
    </r>
  </si>
  <si>
    <t>Obsidian - M Edges Positive</t>
  </si>
  <si>
    <t>Obsidian - M Edges Hard</t>
  </si>
  <si>
    <t>Obsidian - Full Line</t>
  </si>
  <si>
    <t>-</t>
  </si>
  <si>
    <t>Take it easy - S Jugs</t>
  </si>
  <si>
    <t>Take it easy - M Jugs</t>
  </si>
  <si>
    <t>Take it easy - L Jugs</t>
  </si>
  <si>
    <t>Take it easy - XL Jugs</t>
  </si>
  <si>
    <t>Take it easy - Full Line</t>
  </si>
  <si>
    <t>Petra - Mega Pinch 1</t>
  </si>
  <si>
    <t>Petra - Mega Pinch 2</t>
  </si>
  <si>
    <t>Petra - XL Slopers</t>
  </si>
  <si>
    <t>Petra - M Pockets</t>
  </si>
  <si>
    <t>Petra - XL Jugs</t>
  </si>
  <si>
    <t>Petra - L Jugs</t>
  </si>
  <si>
    <t>Petra - M Edges</t>
  </si>
  <si>
    <t>Petra - Full Line</t>
  </si>
  <si>
    <t>coming soon</t>
  </si>
  <si>
    <r>
      <rPr>
        <b/>
        <sz val="10"/>
        <color rgb="FF000000"/>
        <rFont val="Arial"/>
        <family val="2"/>
        <charset val="1"/>
      </rPr>
      <t xml:space="preserve">Rubble - Full Line </t>
    </r>
    <r>
      <rPr>
        <b/>
        <sz val="10"/>
        <color rgb="FFFF0000"/>
        <rFont val="Arial"/>
        <family val="2"/>
        <charset val="1"/>
      </rPr>
      <t>coming soon</t>
    </r>
  </si>
  <si>
    <t>Titans - M Edges</t>
  </si>
  <si>
    <t>Titans - Mega Pinches</t>
  </si>
  <si>
    <t>Titans - L Pinches</t>
  </si>
  <si>
    <r>
      <rPr>
        <sz val="10"/>
        <color rgb="FF000000"/>
        <rFont val="Arial"/>
        <family val="2"/>
        <charset val="1"/>
      </rPr>
      <t xml:space="preserve">Titans - XS-S Footholds </t>
    </r>
    <r>
      <rPr>
        <b/>
        <i/>
        <sz val="10"/>
        <color rgb="FFB2B2B2"/>
        <rFont val="Arial"/>
        <family val="2"/>
        <charset val="1"/>
      </rPr>
      <t>screw on</t>
    </r>
  </si>
  <si>
    <t>Titans – XL/Mega Edges/Slopers</t>
  </si>
  <si>
    <t>Titans - Mega Slopers</t>
  </si>
  <si>
    <t>Titans – Giga 4</t>
  </si>
  <si>
    <t>Giga</t>
  </si>
  <si>
    <t>Titans – Giga 3</t>
  </si>
  <si>
    <t>Titans – Giga 1</t>
  </si>
  <si>
    <t>Titans – Giga 2</t>
  </si>
  <si>
    <t>Titans - Full Line</t>
  </si>
  <si>
    <r>
      <rPr>
        <b/>
        <sz val="10"/>
        <color rgb="FF000000"/>
        <rFont val="Arial"/>
        <family val="2"/>
        <charset val="1"/>
      </rPr>
      <t xml:space="preserve">Titans II - Mega 1 </t>
    </r>
    <r>
      <rPr>
        <b/>
        <sz val="10"/>
        <color rgb="FFFF0000"/>
        <rFont val="Arial"/>
        <family val="2"/>
        <charset val="1"/>
      </rPr>
      <t>NEW</t>
    </r>
  </si>
  <si>
    <r>
      <rPr>
        <b/>
        <sz val="10"/>
        <color rgb="FF000000"/>
        <rFont val="Arial"/>
        <family val="2"/>
        <charset val="1"/>
      </rPr>
      <t xml:space="preserve">Titans II Mega 2 </t>
    </r>
    <r>
      <rPr>
        <b/>
        <sz val="10"/>
        <color rgb="FFFF0000"/>
        <rFont val="Arial"/>
        <family val="2"/>
        <charset val="1"/>
      </rPr>
      <t>NEW</t>
    </r>
  </si>
  <si>
    <r>
      <rPr>
        <b/>
        <sz val="10"/>
        <color rgb="FF000000"/>
        <rFont val="Arial"/>
        <family val="2"/>
        <charset val="1"/>
      </rPr>
      <t xml:space="preserve">Titans II – L positive </t>
    </r>
    <r>
      <rPr>
        <b/>
        <sz val="10"/>
        <color rgb="FFFF0000"/>
        <rFont val="Arial"/>
        <family val="2"/>
        <charset val="1"/>
      </rPr>
      <t>NEW</t>
    </r>
  </si>
  <si>
    <r>
      <rPr>
        <b/>
        <sz val="10"/>
        <color rgb="FF000000"/>
        <rFont val="Arial"/>
        <family val="2"/>
        <charset val="1"/>
      </rPr>
      <t xml:space="preserve">Titans II – M 2 </t>
    </r>
    <r>
      <rPr>
        <b/>
        <sz val="10"/>
        <color rgb="FFFF0000"/>
        <rFont val="Arial"/>
        <family val="2"/>
        <charset val="1"/>
      </rPr>
      <t>NEW</t>
    </r>
  </si>
  <si>
    <r>
      <rPr>
        <b/>
        <sz val="10"/>
        <color rgb="FF000000"/>
        <rFont val="Arial"/>
        <family val="2"/>
        <charset val="1"/>
      </rPr>
      <t xml:space="preserve">Titans II–L slopers 1 </t>
    </r>
    <r>
      <rPr>
        <b/>
        <sz val="10"/>
        <color rgb="FFFF0000"/>
        <rFont val="Arial"/>
        <family val="2"/>
        <charset val="1"/>
      </rPr>
      <t>NEW</t>
    </r>
  </si>
  <si>
    <r>
      <rPr>
        <b/>
        <sz val="10"/>
        <color rgb="FF000000"/>
        <rFont val="Arial"/>
        <family val="2"/>
        <charset val="1"/>
      </rPr>
      <t xml:space="preserve">Titans II–L slopers 2 </t>
    </r>
    <r>
      <rPr>
        <b/>
        <sz val="10"/>
        <color rgb="FFFF0000"/>
        <rFont val="Arial"/>
        <family val="2"/>
        <charset val="1"/>
      </rPr>
      <t>NEW</t>
    </r>
  </si>
  <si>
    <r>
      <rPr>
        <b/>
        <sz val="10"/>
        <color rgb="FF000000"/>
        <rFont val="Arial"/>
        <family val="2"/>
        <charset val="1"/>
      </rPr>
      <t xml:space="preserve">Titans II–L slopers 3 </t>
    </r>
    <r>
      <rPr>
        <b/>
        <sz val="10"/>
        <color rgb="FFFF0000"/>
        <rFont val="Arial"/>
        <family val="2"/>
        <charset val="1"/>
      </rPr>
      <t>NEW</t>
    </r>
  </si>
  <si>
    <r>
      <rPr>
        <b/>
        <sz val="10"/>
        <color rgb="FF000000"/>
        <rFont val="Arial"/>
        <family val="2"/>
        <charset val="1"/>
      </rPr>
      <t xml:space="preserve">Titans II–S hard crimps </t>
    </r>
    <r>
      <rPr>
        <b/>
        <sz val="10"/>
        <color rgb="FFFF0000"/>
        <rFont val="Arial"/>
        <family val="2"/>
        <charset val="1"/>
      </rPr>
      <t>NEW</t>
    </r>
  </si>
  <si>
    <r>
      <rPr>
        <b/>
        <sz val="10"/>
        <color rgb="FF000000"/>
        <rFont val="Arial"/>
        <family val="2"/>
        <charset val="1"/>
      </rPr>
      <t xml:space="preserve">Titans II-XS Footholds Screw On </t>
    </r>
    <r>
      <rPr>
        <b/>
        <sz val="10"/>
        <color rgb="FFFF0000"/>
        <rFont val="Arial"/>
        <family val="2"/>
        <charset val="1"/>
      </rPr>
      <t>NEW</t>
    </r>
    <r>
      <rPr>
        <b/>
        <sz val="10"/>
        <color rgb="FF000000"/>
        <rFont val="Arial"/>
        <family val="2"/>
        <charset val="1"/>
      </rPr>
      <t xml:space="preserve"> </t>
    </r>
  </si>
  <si>
    <r>
      <rPr>
        <b/>
        <sz val="10"/>
        <color rgb="FF000000"/>
        <rFont val="Arial"/>
        <family val="2"/>
        <charset val="1"/>
      </rPr>
      <t xml:space="preserve">Titans II – Giga 1  </t>
    </r>
    <r>
      <rPr>
        <b/>
        <sz val="10"/>
        <color rgb="FFFF0000"/>
        <rFont val="Arial"/>
        <family val="2"/>
        <charset val="1"/>
      </rPr>
      <t>NEW</t>
    </r>
  </si>
  <si>
    <r>
      <rPr>
        <b/>
        <sz val="10"/>
        <color rgb="FF000000"/>
        <rFont val="Arial"/>
        <family val="2"/>
        <charset val="1"/>
      </rPr>
      <t xml:space="preserve">Titans II – Giga 2  </t>
    </r>
    <r>
      <rPr>
        <b/>
        <sz val="10"/>
        <color rgb="FFFF0000"/>
        <rFont val="Arial"/>
        <family val="2"/>
        <charset val="1"/>
      </rPr>
      <t>NEW</t>
    </r>
  </si>
  <si>
    <r>
      <rPr>
        <b/>
        <sz val="10"/>
        <color rgb="FF000000"/>
        <rFont val="Arial"/>
        <family val="2"/>
        <charset val="1"/>
      </rPr>
      <t xml:space="preserve">Titans II – Giga 3  </t>
    </r>
    <r>
      <rPr>
        <b/>
        <sz val="10"/>
        <color rgb="FFFF0000"/>
        <rFont val="Arial"/>
        <family val="2"/>
        <charset val="1"/>
      </rPr>
      <t>NEW</t>
    </r>
  </si>
  <si>
    <r>
      <rPr>
        <b/>
        <sz val="10"/>
        <color rgb="FF000000"/>
        <rFont val="Arial"/>
        <family val="2"/>
        <charset val="1"/>
      </rPr>
      <t xml:space="preserve">Titans II – L pockets  </t>
    </r>
    <r>
      <rPr>
        <b/>
        <sz val="10"/>
        <color rgb="FFFF0000"/>
        <rFont val="Arial"/>
        <family val="2"/>
        <charset val="1"/>
      </rPr>
      <t>NEW</t>
    </r>
  </si>
  <si>
    <r>
      <rPr>
        <b/>
        <sz val="10"/>
        <color rgb="FF000000"/>
        <rFont val="Arial"/>
        <family val="2"/>
        <charset val="1"/>
      </rPr>
      <t xml:space="preserve">Titans II – XL 1 </t>
    </r>
    <r>
      <rPr>
        <b/>
        <sz val="10"/>
        <color rgb="FFFF0000"/>
        <rFont val="Arial"/>
        <family val="2"/>
        <charset val="1"/>
      </rPr>
      <t>NEW</t>
    </r>
  </si>
  <si>
    <r>
      <rPr>
        <b/>
        <sz val="10"/>
        <color rgb="FF000000"/>
        <rFont val="Arial"/>
        <family val="2"/>
        <charset val="1"/>
      </rPr>
      <t xml:space="preserve">Titans II – XL 2  </t>
    </r>
    <r>
      <rPr>
        <b/>
        <sz val="10"/>
        <color rgb="FFFF0000"/>
        <rFont val="Arial"/>
        <family val="2"/>
        <charset val="1"/>
      </rPr>
      <t>NEW</t>
    </r>
  </si>
  <si>
    <r>
      <rPr>
        <b/>
        <sz val="10"/>
        <color rgb="FF000000"/>
        <rFont val="Arial"/>
        <family val="2"/>
        <charset val="1"/>
      </rPr>
      <t xml:space="preserve">Titans II – XL 3  </t>
    </r>
    <r>
      <rPr>
        <b/>
        <sz val="10"/>
        <color rgb="FFFF0000"/>
        <rFont val="Arial"/>
        <family val="2"/>
        <charset val="1"/>
      </rPr>
      <t>NEW</t>
    </r>
  </si>
  <si>
    <r>
      <rPr>
        <b/>
        <sz val="10"/>
        <color rgb="FF000000"/>
        <rFont val="Arial"/>
        <family val="2"/>
        <charset val="1"/>
      </rPr>
      <t xml:space="preserve">Titans II – M 1  </t>
    </r>
    <r>
      <rPr>
        <b/>
        <sz val="10"/>
        <color rgb="FFFF0000"/>
        <rFont val="Arial"/>
        <family val="2"/>
        <charset val="1"/>
      </rPr>
      <t>NEW</t>
    </r>
  </si>
  <si>
    <t>Titans II - Full Line</t>
  </si>
  <si>
    <t>DoughJo Blockers L-Mega 2</t>
  </si>
  <si>
    <t>L-Mega</t>
  </si>
  <si>
    <t>DoughJo Blockers L-XL 1</t>
  </si>
  <si>
    <t>L-XL</t>
  </si>
  <si>
    <t>DoughJo Blockers L-XL 2</t>
  </si>
  <si>
    <t>DoughJo Blockers L-XL 3</t>
  </si>
  <si>
    <t>DoughJo Blockers L-XL 4</t>
  </si>
  <si>
    <t>DoughJo Blockers L-XL 5</t>
  </si>
  <si>
    <t>DoughJo Blockers L–Mega</t>
  </si>
  <si>
    <t>DoughJo Blockers Giga</t>
  </si>
  <si>
    <t>DoughJo Blockers XL–Mega 1</t>
  </si>
  <si>
    <t>XL-Mega</t>
  </si>
  <si>
    <t>DoughJo Blockers XL–Mega 2</t>
  </si>
  <si>
    <t>DoughJo Blockers XL–Mega 3</t>
  </si>
  <si>
    <t>DoughJo Blockers - Full Line</t>
  </si>
  <si>
    <t>View</t>
  </si>
  <si>
    <t>Sulfur Yellow 1023</t>
  </si>
  <si>
    <t>Traffic Red 3020</t>
  </si>
  <si>
    <t>Sky Blue 5015</t>
  </si>
  <si>
    <t>Jet Black 9005</t>
  </si>
  <si>
    <t>Signal Violet 4008</t>
  </si>
  <si>
    <t>Pure orange 2004</t>
  </si>
  <si>
    <t>Yellow Green 6018</t>
  </si>
  <si>
    <t>Off-white RAL 9016</t>
  </si>
  <si>
    <t>Obsidian Macro 1</t>
  </si>
  <si>
    <t>Obsidian Macro 2</t>
  </si>
  <si>
    <t>Obsidian Macro 3</t>
  </si>
  <si>
    <t>Obsidian Macro 4</t>
  </si>
  <si>
    <t>Obsidian Macro 5</t>
  </si>
  <si>
    <t>Obsidian Macro 6</t>
  </si>
  <si>
    <t>Obsidian Macro 7</t>
  </si>
  <si>
    <t>Obsidian Macro 8</t>
  </si>
  <si>
    <t>Obsidian Macro 9-10 (Blockers)</t>
  </si>
  <si>
    <t>Obsidian Macros - Full Line</t>
  </si>
  <si>
    <t>Rubble Macro 1</t>
  </si>
  <si>
    <t>Rubble Macro 2</t>
  </si>
  <si>
    <t>Rubble Macro 3</t>
  </si>
  <si>
    <t>Rubble Macro 4</t>
  </si>
  <si>
    <t>Rubble Macro 5</t>
  </si>
  <si>
    <t>Rubble Macro 6</t>
  </si>
  <si>
    <t>Rubble Macro 7</t>
  </si>
  <si>
    <t>Rubble Macro 8</t>
  </si>
  <si>
    <t>Rubble Macro 9</t>
  </si>
  <si>
    <t>Rubble Macro 10</t>
  </si>
  <si>
    <t>Rubble Macros - Full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</si>
</sst>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numFmt numFmtId="165" formatCode="0.0&quot; kg.&quot;"/>
  </numFmts>
  <fonts count="21" x14ac:knownFonts="1">
    <font>
      <sz val="11"/>
      <color rgb="FF000000"/>
      <name val="Calibri"/>
      <family val="2"/>
      <charset val="204"/>
    </font>
    <font>
      <b/>
      <sz val="10"/>
      <color rgb="FF000000"/>
      <name val="Arial"/>
      <family val="2"/>
      <charset val="1"/>
    </font>
    <font>
      <sz val="10"/>
      <color rgb="FF000000"/>
      <name val="Arial"/>
      <family val="2"/>
      <charset val="1"/>
    </font>
    <font>
      <b/>
      <sz val="10"/>
      <color rgb="FFFFFFFF"/>
      <name val="Arial"/>
      <family val="2"/>
      <charset val="1"/>
    </font>
    <font>
      <sz val="10"/>
      <name val="Arial"/>
      <family val="2"/>
      <charset val="204"/>
    </font>
    <font>
      <sz val="10"/>
      <color rgb="FFFFFFFF"/>
      <name val="Arial"/>
      <family val="2"/>
      <charset val="1"/>
    </font>
    <font>
      <u/>
      <sz val="10"/>
      <color rgb="FF000000"/>
      <name val="Arial"/>
      <family val="2"/>
      <charset val="1"/>
    </font>
    <font>
      <u/>
      <sz val="11"/>
      <color rgb="FF0563C1"/>
      <name val="Calibri"/>
      <family val="2"/>
      <charset val="204"/>
    </font>
    <font>
      <u/>
      <sz val="10"/>
      <color rgb="FF0563C1"/>
      <name val="Arial"/>
      <family val="2"/>
      <charset val="1"/>
    </font>
    <font>
      <sz val="10"/>
      <name val="Arial"/>
      <family val="2"/>
      <charset val="1"/>
    </font>
    <font>
      <sz val="9"/>
      <color rgb="FF000000"/>
      <name val="Arial"/>
      <family val="2"/>
      <charset val="1"/>
    </font>
    <font>
      <sz val="9"/>
      <color rgb="FFFFFFFF"/>
      <name val="Arial"/>
      <family val="2"/>
      <charset val="1"/>
    </font>
    <font>
      <i/>
      <sz val="10"/>
      <color rgb="FFFFFFFF"/>
      <name val="Arial"/>
      <family val="2"/>
      <charset val="1"/>
    </font>
    <font>
      <b/>
      <i/>
      <sz val="10"/>
      <name val="Arial"/>
      <family val="2"/>
      <charset val="1"/>
    </font>
    <font>
      <sz val="10"/>
      <color rgb="FF0000FF"/>
      <name val="Arial"/>
      <family val="2"/>
      <charset val="1"/>
    </font>
    <font>
      <sz val="10"/>
      <color rgb="FF000000"/>
      <name val="Arial"/>
      <charset val="1"/>
    </font>
    <font>
      <b/>
      <i/>
      <sz val="10"/>
      <color rgb="FFB2B2B2"/>
      <name val="Arial"/>
      <family val="2"/>
      <charset val="1"/>
    </font>
    <font>
      <b/>
      <sz val="10"/>
      <color rgb="FFFF0000"/>
      <name val="Arial"/>
      <family val="2"/>
      <charset val="1"/>
    </font>
    <font>
      <sz val="10"/>
      <color rgb="FFFF0000"/>
      <name val="Arial"/>
      <family val="2"/>
      <charset val="1"/>
    </font>
    <font>
      <sz val="6.5"/>
      <color rgb="FFFF0000"/>
      <name val="Arial"/>
      <family val="2"/>
      <charset val="1"/>
    </font>
    <font>
      <sz val="11"/>
      <color rgb="FF000000"/>
      <name val="Calibri"/>
      <family val="2"/>
      <charset val="204"/>
    </font>
  </fonts>
  <fills count="19">
    <fill>
      <patternFill patternType="none"/>
    </fill>
    <fill>
      <patternFill patternType="gray125"/>
    </fill>
    <fill>
      <patternFill patternType="solid">
        <fgColor rgb="FFFFFFFF"/>
        <bgColor rgb="FFFFFFCC"/>
      </patternFill>
    </fill>
    <fill>
      <patternFill patternType="solid">
        <fgColor rgb="FF1C1C1C"/>
        <bgColor rgb="FF333300"/>
      </patternFill>
    </fill>
    <fill>
      <patternFill patternType="solid">
        <fgColor rgb="FFFFFF7F"/>
        <bgColor rgb="FFFFFFCC"/>
      </patternFill>
    </fill>
    <fill>
      <patternFill patternType="solid">
        <fgColor rgb="FFFF7F7F"/>
        <bgColor rgb="FFFEB67F"/>
      </patternFill>
    </fill>
    <fill>
      <patternFill patternType="solid">
        <fgColor rgb="FF96BADA"/>
        <bgColor rgb="FFB2B2B2"/>
      </patternFill>
    </fill>
    <fill>
      <patternFill patternType="solid">
        <fgColor rgb="FF7F7F7F"/>
        <bgColor rgb="FF767171"/>
      </patternFill>
    </fill>
    <fill>
      <patternFill patternType="solid">
        <fgColor rgb="FFFEB67F"/>
        <bgColor rgb="FFE0B6E0"/>
      </patternFill>
    </fill>
    <fill>
      <patternFill patternType="solid">
        <fgColor rgb="FF9EF8A3"/>
        <bgColor rgb="FFCCFFFF"/>
      </patternFill>
    </fill>
    <fill>
      <patternFill patternType="solid">
        <fgColor rgb="FFF79FEB"/>
        <bgColor rgb="FFE0B6E0"/>
      </patternFill>
    </fill>
    <fill>
      <patternFill patternType="solid">
        <fgColor rgb="FFE0B6E0"/>
        <bgColor rgb="FFCCCCCC"/>
      </patternFill>
    </fill>
    <fill>
      <patternFill patternType="solid">
        <fgColor rgb="FFA9C09A"/>
        <bgColor rgb="FFB2B2B2"/>
      </patternFill>
    </fill>
    <fill>
      <patternFill patternType="solid">
        <fgColor rgb="FFE2EFD9"/>
        <bgColor rgb="FFFFFFCC"/>
      </patternFill>
    </fill>
    <fill>
      <patternFill patternType="solid">
        <fgColor rgb="FF000000"/>
        <bgColor rgb="FF1C1C1C"/>
      </patternFill>
    </fill>
    <fill>
      <patternFill patternType="solid">
        <fgColor rgb="FF8D8D8D"/>
        <bgColor rgb="FF7F7F7F"/>
      </patternFill>
    </fill>
    <fill>
      <patternFill patternType="solid">
        <fgColor rgb="FF767171"/>
        <bgColor rgb="FF7F7F7F"/>
      </patternFill>
    </fill>
    <fill>
      <patternFill patternType="solid">
        <fgColor rgb="FFD6D5D5"/>
        <bgColor rgb="FFCCCCCC"/>
      </patternFill>
    </fill>
    <fill>
      <patternFill patternType="solid">
        <fgColor rgb="FFCCCCCC"/>
        <bgColor rgb="FFD6D5D5"/>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bottom/>
      <diagonal/>
    </border>
  </borders>
  <cellStyleXfs count="4">
    <xf numFmtId="0" fontId="0" fillId="0" borderId="0"/>
    <xf numFmtId="9" fontId="20" fillId="0" borderId="0" applyBorder="0" applyProtection="0"/>
    <xf numFmtId="0" fontId="7" fillId="0" borderId="0" applyBorder="0" applyProtection="0"/>
    <xf numFmtId="0" fontId="4" fillId="0" borderId="0"/>
  </cellStyleXfs>
  <cellXfs count="135">
    <xf numFmtId="0" fontId="0" fillId="0" borderId="0" xfId="0"/>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8" fillId="2" borderId="2" xfId="2" applyFont="1" applyFill="1" applyBorder="1" applyAlignment="1" applyProtection="1">
      <alignment horizontal="center" vertical="center"/>
    </xf>
    <xf numFmtId="0" fontId="6" fillId="2" borderId="0" xfId="2" applyFont="1" applyFill="1" applyBorder="1" applyAlignment="1" applyProtection="1">
      <alignment horizontal="center" vertical="center"/>
    </xf>
    <xf numFmtId="0" fontId="5" fillId="3" borderId="1" xfId="0" applyFont="1" applyFill="1" applyBorder="1" applyAlignment="1">
      <alignment horizontal="center"/>
    </xf>
    <xf numFmtId="0" fontId="5" fillId="3" borderId="1" xfId="3" applyFont="1" applyFill="1" applyBorder="1" applyAlignment="1">
      <alignment horizontal="center" wrapText="1"/>
    </xf>
    <xf numFmtId="0" fontId="5" fillId="3" borderId="1" xfId="3" applyFont="1" applyFill="1" applyBorder="1" applyAlignment="1">
      <alignment horizontal="center" vertical="top"/>
    </xf>
    <xf numFmtId="0" fontId="2" fillId="2" borderId="1" xfId="0" applyFont="1" applyFill="1" applyBorder="1" applyAlignment="1" applyProtection="1">
      <alignment horizontal="center"/>
      <protection locked="0"/>
    </xf>
    <xf numFmtId="0" fontId="3" fillId="3" borderId="1" xfId="3" applyFont="1" applyFill="1" applyBorder="1" applyAlignment="1">
      <alignment horizontal="center" vertical="top"/>
    </xf>
    <xf numFmtId="0" fontId="1" fillId="2" borderId="0" xfId="0" applyFont="1" applyFill="1" applyAlignment="1" applyProtection="1">
      <alignment horizontal="center" vertical="center"/>
      <protection hidden="1"/>
    </xf>
    <xf numFmtId="0" fontId="0" fillId="2" borderId="0" xfId="0" applyFill="1"/>
    <xf numFmtId="0" fontId="1" fillId="2" borderId="0" xfId="0" applyFont="1" applyFill="1" applyAlignment="1" applyProtection="1">
      <alignment vertical="center"/>
      <protection hidden="1"/>
    </xf>
    <xf numFmtId="0" fontId="2" fillId="2" borderId="0" xfId="0" applyFont="1" applyFill="1"/>
    <xf numFmtId="0" fontId="8" fillId="2" borderId="0" xfId="2" applyFont="1" applyFill="1" applyBorder="1" applyProtection="1"/>
    <xf numFmtId="0" fontId="2" fillId="2" borderId="0" xfId="0" applyFont="1" applyFill="1" applyAlignment="1">
      <alignment horizontal="left"/>
    </xf>
    <xf numFmtId="0" fontId="2"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wrapText="1"/>
      <protection hidden="1"/>
    </xf>
    <xf numFmtId="0" fontId="2" fillId="2" borderId="0" xfId="0" applyFont="1" applyFill="1" applyAlignment="1">
      <alignment horizontal="center" vertical="center" wrapText="1"/>
    </xf>
    <xf numFmtId="0" fontId="2" fillId="2" borderId="1" xfId="0" applyFont="1" applyFill="1" applyBorder="1" applyAlignment="1">
      <alignment horizontal="center"/>
    </xf>
    <xf numFmtId="9" fontId="2" fillId="2" borderId="1" xfId="1" applyFont="1" applyFill="1" applyBorder="1" applyAlignment="1" applyProtection="1">
      <alignment horizontal="center" vertical="center"/>
    </xf>
    <xf numFmtId="0" fontId="2" fillId="2" borderId="4" xfId="0" applyFont="1" applyFill="1" applyBorder="1" applyAlignment="1">
      <alignment horizontal="center"/>
    </xf>
    <xf numFmtId="0" fontId="2" fillId="2" borderId="0" xfId="0" applyFont="1" applyFill="1" applyAlignment="1">
      <alignment horizontal="center"/>
    </xf>
    <xf numFmtId="0" fontId="10" fillId="4" borderId="1" xfId="0" applyFont="1" applyFill="1" applyBorder="1" applyAlignment="1" applyProtection="1">
      <alignment horizontal="center" vertical="center"/>
      <protection hidden="1"/>
    </xf>
    <xf numFmtId="0" fontId="10" fillId="5" borderId="1" xfId="0" applyFont="1" applyFill="1" applyBorder="1" applyAlignment="1" applyProtection="1">
      <alignment horizontal="center" vertical="center"/>
      <protection hidden="1"/>
    </xf>
    <xf numFmtId="0" fontId="10" fillId="6" borderId="1" xfId="0" applyFont="1" applyFill="1" applyBorder="1" applyAlignment="1" applyProtection="1">
      <alignment horizontal="center" vertical="center"/>
      <protection hidden="1"/>
    </xf>
    <xf numFmtId="0" fontId="11" fillId="7" borderId="1" xfId="0" applyFont="1" applyFill="1" applyBorder="1" applyAlignment="1" applyProtection="1">
      <alignment horizontal="center" vertical="center"/>
      <protection hidden="1"/>
    </xf>
    <xf numFmtId="0" fontId="10" fillId="8" borderId="1" xfId="0" applyFont="1" applyFill="1" applyBorder="1" applyAlignment="1" applyProtection="1">
      <alignment horizontal="center" vertical="center" wrapText="1"/>
      <protection hidden="1"/>
    </xf>
    <xf numFmtId="0" fontId="10" fillId="9" borderId="1" xfId="0" applyFont="1" applyFill="1" applyBorder="1" applyAlignment="1" applyProtection="1">
      <alignment horizontal="center" vertical="center" wrapText="1"/>
      <protection hidden="1"/>
    </xf>
    <xf numFmtId="0" fontId="10" fillId="10" borderId="1" xfId="0" applyFont="1" applyFill="1" applyBorder="1" applyAlignment="1" applyProtection="1">
      <alignment horizontal="center" vertical="center" wrapText="1"/>
      <protection hidden="1"/>
    </xf>
    <xf numFmtId="0" fontId="10" fillId="11" borderId="1" xfId="0" applyFont="1" applyFill="1" applyBorder="1" applyAlignment="1" applyProtection="1">
      <alignment horizontal="center" vertical="center"/>
      <protection hidden="1"/>
    </xf>
    <xf numFmtId="0" fontId="10" fillId="12" borderId="1" xfId="0" applyFont="1" applyFill="1" applyBorder="1" applyAlignment="1" applyProtection="1">
      <alignment horizontal="center" vertical="center" wrapText="1"/>
      <protection hidden="1"/>
    </xf>
    <xf numFmtId="0" fontId="10" fillId="13"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2" fillId="2" borderId="0" xfId="0" applyFont="1" applyFill="1" applyAlignment="1">
      <alignment vertical="center" wrapText="1"/>
    </xf>
    <xf numFmtId="0" fontId="9" fillId="2" borderId="1" xfId="0" applyFont="1" applyFill="1" applyBorder="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9" fillId="0" borderId="1" xfId="0" applyFont="1" applyBorder="1" applyAlignment="1">
      <alignment horizontal="center" vertical="center"/>
    </xf>
    <xf numFmtId="0" fontId="5" fillId="2" borderId="0" xfId="0" applyFont="1" applyFill="1" applyAlignment="1" applyProtection="1">
      <alignment horizontal="center" vertical="center" wrapText="1"/>
      <protection locked="0"/>
    </xf>
    <xf numFmtId="2" fontId="9" fillId="0" borderId="1" xfId="0" applyNumberFormat="1" applyFont="1" applyBorder="1" applyAlignment="1">
      <alignment horizontal="center" vertical="center"/>
    </xf>
    <xf numFmtId="0" fontId="9" fillId="0" borderId="0" xfId="0" applyFont="1"/>
    <xf numFmtId="0" fontId="9" fillId="0" borderId="0" xfId="0" applyFont="1" applyAlignment="1">
      <alignment horizontal="center"/>
    </xf>
    <xf numFmtId="2" fontId="9" fillId="0" borderId="0" xfId="0" applyNumberFormat="1" applyFont="1" applyAlignment="1">
      <alignment horizontal="center"/>
    </xf>
    <xf numFmtId="0" fontId="5" fillId="15" borderId="1" xfId="0" applyFont="1" applyFill="1" applyBorder="1" applyAlignment="1">
      <alignment horizontal="center" vertical="center"/>
    </xf>
    <xf numFmtId="0" fontId="5" fillId="15" borderId="1" xfId="0" applyFont="1" applyFill="1" applyBorder="1" applyAlignment="1">
      <alignment horizontal="center" vertical="center" wrapText="1"/>
    </xf>
    <xf numFmtId="0" fontId="5" fillId="15" borderId="5" xfId="0" applyFont="1" applyFill="1" applyBorder="1" applyAlignment="1">
      <alignment horizontal="center" vertical="center"/>
    </xf>
    <xf numFmtId="2" fontId="5" fillId="15" borderId="1" xfId="0" applyNumberFormat="1" applyFont="1" applyFill="1" applyBorder="1" applyAlignment="1" applyProtection="1">
      <alignment horizontal="center" vertical="center" wrapText="1"/>
      <protection hidden="1"/>
    </xf>
    <xf numFmtId="0" fontId="1" fillId="4" borderId="0" xfId="0" applyFont="1" applyFill="1" applyAlignment="1" applyProtection="1">
      <alignment horizontal="center" textRotation="90"/>
      <protection hidden="1"/>
    </xf>
    <xf numFmtId="0" fontId="1" fillId="5" borderId="0" xfId="0" applyFont="1" applyFill="1" applyAlignment="1" applyProtection="1">
      <alignment horizontal="center" textRotation="90"/>
      <protection hidden="1"/>
    </xf>
    <xf numFmtId="0" fontId="1" fillId="6" borderId="0" xfId="0" applyFont="1" applyFill="1" applyAlignment="1" applyProtection="1">
      <alignment horizontal="center" textRotation="90"/>
      <protection hidden="1"/>
    </xf>
    <xf numFmtId="0" fontId="3" fillId="7" borderId="0" xfId="0" applyFont="1" applyFill="1" applyAlignment="1" applyProtection="1">
      <alignment horizontal="center" textRotation="90"/>
      <protection hidden="1"/>
    </xf>
    <xf numFmtId="0" fontId="1" fillId="8" borderId="0" xfId="0" applyFont="1" applyFill="1" applyAlignment="1" applyProtection="1">
      <alignment horizontal="center" textRotation="90"/>
      <protection hidden="1"/>
    </xf>
    <xf numFmtId="0" fontId="1" fillId="9" borderId="0" xfId="0" applyFont="1" applyFill="1" applyAlignment="1" applyProtection="1">
      <alignment horizontal="center" textRotation="90"/>
      <protection hidden="1"/>
    </xf>
    <xf numFmtId="0" fontId="1" fillId="10" borderId="0" xfId="0" applyFont="1" applyFill="1" applyAlignment="1" applyProtection="1">
      <alignment horizontal="center" textRotation="90"/>
      <protection hidden="1"/>
    </xf>
    <xf numFmtId="0" fontId="1" fillId="11" borderId="0" xfId="0" applyFont="1" applyFill="1" applyAlignment="1" applyProtection="1">
      <alignment horizontal="center" textRotation="90"/>
      <protection hidden="1"/>
    </xf>
    <xf numFmtId="0" fontId="1" fillId="12" borderId="0" xfId="0" applyFont="1" applyFill="1" applyAlignment="1" applyProtection="1">
      <alignment horizontal="center" textRotation="90"/>
      <protection hidden="1"/>
    </xf>
    <xf numFmtId="0" fontId="1" fillId="13" borderId="0" xfId="0" applyFont="1" applyFill="1" applyAlignment="1" applyProtection="1">
      <alignment horizontal="center" textRotation="90"/>
      <protection hidden="1"/>
    </xf>
    <xf numFmtId="0" fontId="1" fillId="2" borderId="0" xfId="0" applyFont="1" applyFill="1" applyAlignment="1" applyProtection="1">
      <alignment horizontal="center" textRotation="90"/>
      <protection hidden="1"/>
    </xf>
    <xf numFmtId="0" fontId="5" fillId="15" borderId="0" xfId="0" applyFont="1" applyFill="1" applyAlignment="1">
      <alignment horizontal="center" vertical="center" wrapText="1"/>
    </xf>
    <xf numFmtId="0" fontId="12" fillId="15" borderId="0" xfId="0" applyFont="1" applyFill="1" applyAlignment="1">
      <alignment horizontal="center" vertical="center" wrapText="1"/>
    </xf>
    <xf numFmtId="0" fontId="13" fillId="0" borderId="0" xfId="0" applyFont="1" applyAlignment="1">
      <alignment horizontal="center" wrapText="1"/>
    </xf>
    <xf numFmtId="0" fontId="9" fillId="0" borderId="0" xfId="0" applyFont="1" applyAlignment="1">
      <alignment horizontal="center" vertical="center"/>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9" fillId="16" borderId="0" xfId="0" applyFont="1" applyFill="1" applyAlignment="1">
      <alignment horizontal="center" vertical="center"/>
    </xf>
    <xf numFmtId="0" fontId="0" fillId="0" borderId="0" xfId="0" applyAlignment="1">
      <alignment horizontal="center" vertical="center"/>
    </xf>
    <xf numFmtId="0" fontId="2" fillId="0" borderId="3" xfId="0" applyFont="1" applyBorder="1" applyAlignment="1">
      <alignment horizontal="center"/>
    </xf>
    <xf numFmtId="49" fontId="9" fillId="0" borderId="1" xfId="0" applyNumberFormat="1" applyFont="1" applyBorder="1" applyAlignment="1">
      <alignment horizontal="center" vertical="top" wrapText="1"/>
    </xf>
    <xf numFmtId="0" fontId="14" fillId="0" borderId="1" xfId="2" applyFont="1" applyBorder="1" applyAlignment="1" applyProtection="1">
      <alignment horizontal="center"/>
    </xf>
    <xf numFmtId="0" fontId="2" fillId="0" borderId="1" xfId="0" applyFont="1" applyBorder="1" applyAlignment="1">
      <alignment horizontal="center"/>
    </xf>
    <xf numFmtId="2" fontId="9" fillId="0" borderId="1" xfId="0" applyNumberFormat="1" applyFont="1" applyBorder="1" applyAlignment="1">
      <alignment horizontal="center"/>
    </xf>
    <xf numFmtId="0" fontId="9" fillId="0" borderId="1" xfId="0" applyFont="1" applyBorder="1" applyAlignment="1">
      <alignment horizontal="center"/>
    </xf>
    <xf numFmtId="0" fontId="15" fillId="0" borderId="1" xfId="0" applyFont="1" applyBorder="1"/>
    <xf numFmtId="0" fontId="15" fillId="0" borderId="4" xfId="0" applyFont="1" applyBorder="1"/>
    <xf numFmtId="165" fontId="9" fillId="0" borderId="1" xfId="0" applyNumberFormat="1" applyFont="1" applyBorder="1" applyAlignment="1">
      <alignment horizontal="center" vertical="center"/>
    </xf>
    <xf numFmtId="0" fontId="2" fillId="0" borderId="0" xfId="0" applyFont="1" applyAlignment="1">
      <alignment horizontal="center" wrapText="1"/>
    </xf>
    <xf numFmtId="2" fontId="2" fillId="0" borderId="0" xfId="0" applyNumberFormat="1" applyFont="1" applyAlignment="1">
      <alignment horizontal="center"/>
    </xf>
    <xf numFmtId="165" fontId="2" fillId="0" borderId="1" xfId="0" applyNumberFormat="1" applyFont="1" applyBorder="1" applyAlignment="1">
      <alignment horizontal="center" vertical="center"/>
    </xf>
    <xf numFmtId="0" fontId="1" fillId="17" borderId="1" xfId="0" applyFont="1" applyFill="1" applyBorder="1" applyAlignment="1">
      <alignment horizontal="center"/>
    </xf>
    <xf numFmtId="2" fontId="9" fillId="0" borderId="1" xfId="2" applyNumberFormat="1" applyFont="1" applyBorder="1" applyAlignment="1" applyProtection="1">
      <alignment horizontal="center"/>
    </xf>
    <xf numFmtId="0" fontId="2" fillId="0" borderId="6" xfId="0" applyFont="1" applyBorder="1" applyAlignment="1">
      <alignment horizontal="center" vertical="center"/>
    </xf>
    <xf numFmtId="0" fontId="2" fillId="18" borderId="1" xfId="0" applyFont="1" applyFill="1" applyBorder="1" applyAlignment="1">
      <alignment horizontal="center"/>
    </xf>
    <xf numFmtId="49" fontId="9" fillId="18" borderId="1" xfId="0" applyNumberFormat="1" applyFont="1" applyFill="1" applyBorder="1" applyAlignment="1">
      <alignment horizontal="center" vertical="top" wrapText="1"/>
    </xf>
    <xf numFmtId="0" fontId="14" fillId="18" borderId="1" xfId="2" applyFont="1" applyFill="1" applyBorder="1" applyAlignment="1" applyProtection="1">
      <alignment horizontal="center"/>
    </xf>
    <xf numFmtId="2" fontId="9" fillId="18" borderId="1" xfId="0" applyNumberFormat="1" applyFont="1" applyFill="1" applyBorder="1" applyAlignment="1">
      <alignment horizontal="center"/>
    </xf>
    <xf numFmtId="0" fontId="9" fillId="18" borderId="1" xfId="0" applyFont="1" applyFill="1" applyBorder="1" applyAlignment="1">
      <alignment horizontal="center"/>
    </xf>
    <xf numFmtId="0" fontId="15" fillId="18" borderId="1" xfId="0" applyFont="1" applyFill="1" applyBorder="1"/>
    <xf numFmtId="0" fontId="15" fillId="18" borderId="4" xfId="0" applyFont="1" applyFill="1" applyBorder="1"/>
    <xf numFmtId="165" fontId="9" fillId="18" borderId="1" xfId="0" applyNumberFormat="1" applyFont="1" applyFill="1" applyBorder="1" applyAlignment="1">
      <alignment horizontal="center" vertical="center"/>
    </xf>
    <xf numFmtId="0" fontId="9" fillId="18" borderId="1" xfId="0" applyFont="1" applyFill="1" applyBorder="1" applyAlignment="1">
      <alignment horizontal="center" vertical="center"/>
    </xf>
    <xf numFmtId="0" fontId="8" fillId="18" borderId="0" xfId="2" applyFont="1" applyFill="1" applyBorder="1" applyAlignment="1" applyProtection="1">
      <alignment horizontal="center"/>
    </xf>
    <xf numFmtId="0" fontId="2" fillId="0" borderId="7" xfId="0" applyFont="1" applyBorder="1" applyAlignment="1">
      <alignment horizontal="center"/>
    </xf>
    <xf numFmtId="0" fontId="2" fillId="0" borderId="0" xfId="0" applyFont="1" applyAlignment="1">
      <alignment horizontal="center"/>
    </xf>
    <xf numFmtId="2" fontId="2" fillId="0" borderId="8" xfId="0" applyNumberFormat="1" applyFont="1" applyBorder="1" applyAlignment="1">
      <alignment horizontal="center" vertical="center"/>
    </xf>
    <xf numFmtId="0" fontId="15" fillId="0" borderId="1" xfId="0" applyFont="1" applyBorder="1" applyAlignment="1">
      <alignment vertical="center"/>
    </xf>
    <xf numFmtId="0" fontId="2" fillId="2" borderId="8" xfId="0" applyFont="1" applyFill="1" applyBorder="1" applyAlignment="1" applyProtection="1">
      <alignment horizontal="center" vertical="center"/>
      <protection hidden="1"/>
    </xf>
    <xf numFmtId="2" fontId="2" fillId="0" borderId="1" xfId="0" applyNumberFormat="1" applyFont="1" applyBorder="1" applyAlignment="1">
      <alignment horizontal="center"/>
    </xf>
    <xf numFmtId="0" fontId="2" fillId="0" borderId="1" xfId="0" applyFont="1" applyBorder="1" applyAlignment="1">
      <alignment horizontal="center" vertical="center"/>
    </xf>
    <xf numFmtId="0" fontId="2" fillId="0" borderId="8" xfId="0" applyFont="1" applyBorder="1" applyAlignment="1">
      <alignment horizontal="center" wrapText="1"/>
    </xf>
    <xf numFmtId="2" fontId="9" fillId="0" borderId="8" xfId="0" applyNumberFormat="1" applyFont="1" applyBorder="1" applyAlignment="1">
      <alignment horizontal="center" vertical="center"/>
    </xf>
    <xf numFmtId="165" fontId="2" fillId="0" borderId="8" xfId="0" applyNumberFormat="1" applyFont="1" applyBorder="1" applyAlignment="1">
      <alignment horizontal="center" wrapText="1"/>
    </xf>
    <xf numFmtId="0" fontId="2" fillId="0" borderId="8" xfId="0" applyFont="1" applyBorder="1" applyAlignment="1">
      <alignment horizontal="center" vertical="center"/>
    </xf>
    <xf numFmtId="2" fontId="9" fillId="0" borderId="8" xfId="0" applyNumberFormat="1" applyFont="1" applyBorder="1" applyAlignment="1">
      <alignment horizontal="center" wrapText="1"/>
    </xf>
    <xf numFmtId="0" fontId="2" fillId="0" borderId="6" xfId="0" applyFont="1" applyBorder="1" applyAlignment="1">
      <alignment horizontal="center" wrapText="1"/>
    </xf>
    <xf numFmtId="0" fontId="1" fillId="0" borderId="1" xfId="0" applyFont="1" applyBorder="1" applyAlignment="1">
      <alignment horizontal="center"/>
    </xf>
    <xf numFmtId="0" fontId="2" fillId="0" borderId="8" xfId="0" applyFont="1" applyBorder="1" applyAlignment="1" applyProtection="1">
      <alignment horizontal="center" vertical="center"/>
      <protection hidden="1"/>
    </xf>
    <xf numFmtId="0" fontId="1" fillId="0" borderId="0" xfId="0" applyFont="1" applyAlignment="1">
      <alignment horizontal="center"/>
    </xf>
    <xf numFmtId="0" fontId="2" fillId="0" borderId="1" xfId="0" applyFont="1" applyBorder="1"/>
    <xf numFmtId="0" fontId="2" fillId="0" borderId="8" xfId="0" applyFont="1" applyBorder="1" applyAlignment="1">
      <alignment horizontal="center"/>
    </xf>
    <xf numFmtId="0" fontId="9" fillId="0" borderId="8" xfId="0" applyFont="1" applyBorder="1" applyAlignment="1">
      <alignment horizontal="center"/>
    </xf>
    <xf numFmtId="0" fontId="14" fillId="0" borderId="8" xfId="0" applyFont="1" applyBorder="1" applyAlignment="1">
      <alignment horizontal="center"/>
    </xf>
    <xf numFmtId="0" fontId="9" fillId="0" borderId="8" xfId="0" applyFont="1" applyBorder="1"/>
    <xf numFmtId="165" fontId="2" fillId="0" borderId="8" xfId="0" applyNumberFormat="1" applyFont="1" applyBorder="1" applyAlignment="1">
      <alignment horizontal="center"/>
    </xf>
    <xf numFmtId="0" fontId="18" fillId="0" borderId="8" xfId="0" applyFont="1" applyBorder="1" applyAlignment="1">
      <alignment horizontal="center"/>
    </xf>
    <xf numFmtId="0" fontId="1" fillId="17" borderId="8" xfId="0" applyFont="1" applyFill="1" applyBorder="1" applyAlignment="1">
      <alignment horizontal="center"/>
    </xf>
    <xf numFmtId="165" fontId="9" fillId="0" borderId="8" xfId="0" applyNumberFormat="1" applyFont="1" applyBorder="1" applyAlignment="1">
      <alignment horizontal="center"/>
    </xf>
    <xf numFmtId="0" fontId="0" fillId="0" borderId="0" xfId="0" applyAlignment="1">
      <alignment horizontal="center"/>
    </xf>
    <xf numFmtId="0" fontId="12" fillId="15" borderId="8" xfId="0" applyFont="1" applyFill="1" applyBorder="1" applyAlignment="1">
      <alignment horizontal="center" vertical="center" wrapText="1"/>
    </xf>
    <xf numFmtId="165"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0" fillId="0" borderId="8" xfId="0" applyBorder="1"/>
    <xf numFmtId="0" fontId="0" fillId="0" borderId="9" xfId="0" applyBorder="1"/>
    <xf numFmtId="0" fontId="19" fillId="0" borderId="8" xfId="0" applyFont="1" applyBorder="1" applyAlignment="1">
      <alignment horizontal="center"/>
    </xf>
    <xf numFmtId="0" fontId="2" fillId="17" borderId="8" xfId="0" applyFont="1" applyFill="1" applyBorder="1" applyAlignment="1">
      <alignment horizontal="center"/>
    </xf>
    <xf numFmtId="165" fontId="9" fillId="0" borderId="0" xfId="0" applyNumberFormat="1" applyFont="1" applyAlignment="1">
      <alignment horizontal="center" vertical="center"/>
    </xf>
    <xf numFmtId="0" fontId="3" fillId="14" borderId="0" xfId="0" applyFont="1" applyFill="1" applyAlignment="1">
      <alignment horizontal="center" vertical="center"/>
    </xf>
    <xf numFmtId="0" fontId="2" fillId="2" borderId="0" xfId="0" applyFont="1" applyFill="1" applyAlignment="1" applyProtection="1">
      <alignment horizontal="center" vertical="center" wrapText="1"/>
      <protection locked="0"/>
    </xf>
    <xf numFmtId="0" fontId="2" fillId="2" borderId="0" xfId="0" applyFont="1" applyFill="1" applyAlignment="1">
      <alignment horizontal="center" vertical="center" wrapText="1"/>
    </xf>
    <xf numFmtId="0" fontId="17" fillId="18" borderId="1" xfId="0" applyFont="1" applyFill="1" applyBorder="1" applyAlignment="1">
      <alignment horizontal="center" vertical="center"/>
    </xf>
  </cellXfs>
  <cellStyles count="4">
    <cellStyle name="Excel Built-in Normal" xfId="3" xr:uid="{00000000-0005-0000-0000-000006000000}"/>
    <cellStyle name="Hyperlink" xfId="2" builtinId="8"/>
    <cellStyle name="Normal" xfId="0" builtinId="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7F7F7F"/>
      <rgbColor rgb="FFB2B2B2"/>
      <rgbColor rgb="FF993366"/>
      <rgbColor rgb="FFFFFFCC"/>
      <rgbColor rgb="FF9EF8A3"/>
      <rgbColor rgb="FF660066"/>
      <rgbColor rgb="FFFF7F7F"/>
      <rgbColor rgb="FF0563C1"/>
      <rgbColor rgb="FFD6D5D5"/>
      <rgbColor rgb="FF000080"/>
      <rgbColor rgb="FFFF00FF"/>
      <rgbColor rgb="FFFFFF00"/>
      <rgbColor rgb="FF00FFFF"/>
      <rgbColor rgb="FF800080"/>
      <rgbColor rgb="FF800000"/>
      <rgbColor rgb="FF008080"/>
      <rgbColor rgb="FF0000FF"/>
      <rgbColor rgb="FF00CCFF"/>
      <rgbColor rgb="FFCCFFFF"/>
      <rgbColor rgb="FFE2EFD9"/>
      <rgbColor rgb="FFFFFF7F"/>
      <rgbColor rgb="FF96BADA"/>
      <rgbColor rgb="FFF79FEB"/>
      <rgbColor rgb="FFE0B6E0"/>
      <rgbColor rgb="FFFEB67F"/>
      <rgbColor rgb="FF3366FF"/>
      <rgbColor rgb="FF33CCCC"/>
      <rgbColor rgb="FFA9C09A"/>
      <rgbColor rgb="FFFFCC00"/>
      <rgbColor rgb="FFFF9900"/>
      <rgbColor rgb="FFFF6600"/>
      <rgbColor rgb="FF767171"/>
      <rgbColor rgb="FF8D8D8D"/>
      <rgbColor rgb="FF003366"/>
      <rgbColor rgb="FF339966"/>
      <rgbColor rgb="FF003300"/>
      <rgbColor rgb="FF333300"/>
      <rgbColor rgb="FF993300"/>
      <rgbColor rgb="FF993366"/>
      <rgbColor rgb="FF333399"/>
      <rgbColor rgb="FF1C1C1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38880</xdr:colOff>
      <xdr:row>0</xdr:row>
      <xdr:rowOff>19080</xdr:rowOff>
    </xdr:from>
    <xdr:to>
      <xdr:col>2</xdr:col>
      <xdr:colOff>610200</xdr:colOff>
      <xdr:row>6</xdr:row>
      <xdr:rowOff>171000</xdr:rowOff>
    </xdr:to>
    <xdr:pic>
      <xdr:nvPicPr>
        <xdr:cNvPr id="2"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44120" y="19080"/>
          <a:ext cx="1215360" cy="1279440"/>
        </a:xfrm>
        <a:prstGeom prst="rect">
          <a:avLst/>
        </a:prstGeom>
        <a:ln>
          <a:noFill/>
        </a:ln>
      </xdr:spPr>
    </xdr:pic>
    <xdr:clientData/>
  </xdr:twoCellAnchor>
  <xdr:twoCellAnchor editAs="oneCell">
    <xdr:from>
      <xdr:col>0</xdr:col>
      <xdr:colOff>533520</xdr:colOff>
      <xdr:row>8</xdr:row>
      <xdr:rowOff>57240</xdr:rowOff>
    </xdr:from>
    <xdr:to>
      <xdr:col>1</xdr:col>
      <xdr:colOff>137520</xdr:colOff>
      <xdr:row>8</xdr:row>
      <xdr:rowOff>327960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533520" y="1566000"/>
          <a:ext cx="309240" cy="270720"/>
        </a:xfrm>
        <a:prstGeom prst="rect">
          <a:avLst/>
        </a:prstGeom>
        <a:ln>
          <a:noFill/>
        </a:ln>
      </xdr:spPr>
    </xdr:pic>
    <xdr:clientData/>
  </xdr:twoCellAnchor>
  <xdr:twoCellAnchor editAs="oneCell">
    <xdr:from>
      <xdr:col>1</xdr:col>
      <xdr:colOff>400680</xdr:colOff>
      <xdr:row>8</xdr:row>
      <xdr:rowOff>9360</xdr:rowOff>
    </xdr:from>
    <xdr:to>
      <xdr:col>2</xdr:col>
      <xdr:colOff>121680</xdr:colOff>
      <xdr:row>8</xdr:row>
      <xdr:rowOff>340200</xdr:rowOff>
    </xdr:to>
    <xdr:pic>
      <xdr:nvPicPr>
        <xdr:cNvPr id="4" name="Picture 5">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xdr:blipFill>
      <xdr:spPr>
        <a:xfrm>
          <a:off x="1105920" y="1518120"/>
          <a:ext cx="365040" cy="330840"/>
        </a:xfrm>
        <a:prstGeom prst="rect">
          <a:avLst/>
        </a:prstGeom>
        <a:ln>
          <a:noFill/>
        </a:ln>
      </xdr:spPr>
    </xdr:pic>
    <xdr:clientData/>
  </xdr:twoCellAnchor>
  <xdr:twoCellAnchor editAs="oneCell">
    <xdr:from>
      <xdr:col>2</xdr:col>
      <xdr:colOff>357840</xdr:colOff>
      <xdr:row>8</xdr:row>
      <xdr:rowOff>9360</xdr:rowOff>
    </xdr:from>
    <xdr:to>
      <xdr:col>3</xdr:col>
      <xdr:colOff>83160</xdr:colOff>
      <xdr:row>8</xdr:row>
      <xdr:rowOff>344160</xdr:rowOff>
    </xdr:to>
    <xdr:pic>
      <xdr:nvPicPr>
        <xdr:cNvPr id="5" name="Picture 7">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stretch/>
      </xdr:blipFill>
      <xdr:spPr>
        <a:xfrm>
          <a:off x="1707120" y="1518120"/>
          <a:ext cx="369000" cy="334800"/>
        </a:xfrm>
        <a:prstGeom prst="rect">
          <a:avLst/>
        </a:prstGeom>
        <a:ln>
          <a:noFill/>
        </a:ln>
      </xdr:spPr>
    </xdr:pic>
    <xdr:clientData/>
  </xdr:twoCellAnchor>
  <xdr:twoCellAnchor editAs="oneCell">
    <xdr:from>
      <xdr:col>0</xdr:col>
      <xdr:colOff>276120</xdr:colOff>
      <xdr:row>29</xdr:row>
      <xdr:rowOff>28440</xdr:rowOff>
    </xdr:from>
    <xdr:to>
      <xdr:col>0</xdr:col>
      <xdr:colOff>568800</xdr:colOff>
      <xdr:row>29</xdr:row>
      <xdr:rowOff>321120</xdr:rowOff>
    </xdr:to>
    <xdr:pic>
      <xdr:nvPicPr>
        <xdr:cNvPr id="6" name="Picture 9">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5"/>
        <a:stretch/>
      </xdr:blipFill>
      <xdr:spPr>
        <a:xfrm>
          <a:off x="276120" y="6127560"/>
          <a:ext cx="292680" cy="2926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68580</xdr:colOff>
      <xdr:row>37</xdr:row>
      <xdr:rowOff>53340</xdr:rowOff>
    </xdr:to>
    <xdr:sp macro="" textlink="">
      <xdr:nvSpPr>
        <xdr:cNvPr id="2050" name="_x0000_t202" hidden="1">
          <a:extLst>
            <a:ext uri="{FF2B5EF4-FFF2-40B4-BE49-F238E27FC236}">
              <a16:creationId xmlns:a16="http://schemas.microsoft.com/office/drawing/2014/main" id="{E122CAE5-D232-30D2-A9B1-BBAFDC8BD1F4}"/>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thrillseekerholds.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thrillseekerholds.com/wp-content/uploads/2019/06/takeiteasy9.jpg" TargetMode="External"/><Relationship Id="rId18" Type="http://schemas.openxmlformats.org/officeDocument/2006/relationships/hyperlink" Target="https://thrillseekerholds.com/wp-content/uploads/2019/06/petra15.jpg" TargetMode="External"/><Relationship Id="rId26" Type="http://schemas.openxmlformats.org/officeDocument/2006/relationships/hyperlink" Target="https://thrillseekerholds.com/wp-content/uploads/2020/07/Titans-XL-slopers-edges-1.jpg" TargetMode="External"/><Relationship Id="rId39" Type="http://schemas.openxmlformats.org/officeDocument/2006/relationships/hyperlink" Target="https://thrillseekerholds.com/wp-content/uploads/2023/03/Titans-II-S-hard-crimps-2.png" TargetMode="External"/><Relationship Id="rId21" Type="http://schemas.openxmlformats.org/officeDocument/2006/relationships/hyperlink" Target="https://thrillseekerholds.com/wp-content/uploads/2019/06/petra17.jpg" TargetMode="External"/><Relationship Id="rId34" Type="http://schemas.openxmlformats.org/officeDocument/2006/relationships/hyperlink" Target="https://thrillseekerholds.com/wp-content/uploads/2023/03/Titans-II-&#8211;-L-positive-2.png" TargetMode="External"/><Relationship Id="rId42" Type="http://schemas.openxmlformats.org/officeDocument/2006/relationships/hyperlink" Target="https://thrillseekerholds.com/wp-content/uploads/2023/03/14.png" TargetMode="External"/><Relationship Id="rId47" Type="http://schemas.openxmlformats.org/officeDocument/2006/relationships/hyperlink" Target="https://thrillseekerholds.com/wp-content/uploads/2021/10/13447-DoughJo-Blockers-L-XL-2.png" TargetMode="External"/><Relationship Id="rId50" Type="http://schemas.openxmlformats.org/officeDocument/2006/relationships/hyperlink" Target="https://thrillseekerholds.com/wp-content/uploads/2021/10/13967-DoughJo-Blockers-L-XL-5.png" TargetMode="External"/><Relationship Id="rId55" Type="http://schemas.openxmlformats.org/officeDocument/2006/relationships/hyperlink" Target="https://thrillseekerholds.com/wp-content/uploads/2021/10/13971-DoughJo-Blockers-XL&#8211;Mega-3.png" TargetMode="External"/><Relationship Id="rId7" Type="http://schemas.openxmlformats.org/officeDocument/2006/relationships/hyperlink" Target="https://thrillseekerholds.com/wp-content/uploads/2019/06/obsidian-footholds-screw-on1.jpg" TargetMode="External"/><Relationship Id="rId2" Type="http://schemas.openxmlformats.org/officeDocument/2006/relationships/hyperlink" Target="https://thrillseekerholds.com/wp-content/uploads/2019/08/obsidian-mega-sloper-2.jpg" TargetMode="External"/><Relationship Id="rId16" Type="http://schemas.openxmlformats.org/officeDocument/2006/relationships/hyperlink" Target="https://thrillseekerholds.com/wp-content/uploads/2019/06/petra5.jpg" TargetMode="External"/><Relationship Id="rId29" Type="http://schemas.openxmlformats.org/officeDocument/2006/relationships/hyperlink" Target="https://thrillseekerholds.com/wp-content/uploads/2020/04/Titans-Volume-3.jpg" TargetMode="External"/><Relationship Id="rId11" Type="http://schemas.openxmlformats.org/officeDocument/2006/relationships/hyperlink" Target="https://thrillseekerholds.com/wp-content/uploads/2019/06/takeiteasy6.jpg" TargetMode="External"/><Relationship Id="rId24" Type="http://schemas.openxmlformats.org/officeDocument/2006/relationships/hyperlink" Target="https://thrillseekerholds.com/wp-content/uploads/2020/11/Titans-pinches-L.jpg" TargetMode="External"/><Relationship Id="rId32" Type="http://schemas.openxmlformats.org/officeDocument/2006/relationships/hyperlink" Target="https://thrillseekerholds.com/wp-content/uploads/2023/03/10.png" TargetMode="External"/><Relationship Id="rId37" Type="http://schemas.openxmlformats.org/officeDocument/2006/relationships/hyperlink" Target="https://thrillseekerholds.com/wp-content/uploads/2023/03/Titans-II-L-slopers-2-2.png" TargetMode="External"/><Relationship Id="rId40" Type="http://schemas.openxmlformats.org/officeDocument/2006/relationships/hyperlink" Target="https://thrillseekerholds.com/wp-content/uploads/2023/03/16.png" TargetMode="External"/><Relationship Id="rId45" Type="http://schemas.openxmlformats.org/officeDocument/2006/relationships/hyperlink" Target="https://thrillseekerholds.com/wp-content/uploads/2021/10/13972-DoughJo-Blockers-L-Mega-2.png" TargetMode="External"/><Relationship Id="rId53" Type="http://schemas.openxmlformats.org/officeDocument/2006/relationships/hyperlink" Target="https://thrillseekerholds.com/wp-content/uploads/2021/10/13970-DoughJo-Blockers-XL&#8211;Mega-1.png" TargetMode="External"/><Relationship Id="rId58" Type="http://schemas.openxmlformats.org/officeDocument/2006/relationships/comments" Target="../comments1.xml"/><Relationship Id="rId5" Type="http://schemas.openxmlformats.org/officeDocument/2006/relationships/hyperlink" Target="https://thrillseekerholds.com/wp-content/uploads/2019/06/obsidian-pinches-positive.jpg" TargetMode="External"/><Relationship Id="rId19" Type="http://schemas.openxmlformats.org/officeDocument/2006/relationships/hyperlink" Target="https://thrillseekerholds.com/wp-content/uploads/2019/06/petra11.jpg" TargetMode="External"/><Relationship Id="rId4" Type="http://schemas.openxmlformats.org/officeDocument/2006/relationships/hyperlink" Target="https://thrillseekerholds.com/wp-content/uploads/2019/08/obisidan-xl-sloppers-2.jpg" TargetMode="External"/><Relationship Id="rId9" Type="http://schemas.openxmlformats.org/officeDocument/2006/relationships/hyperlink" Target="https://thrillseekerholds.com/wp-content/uploads/2020/01/obsidian-m-edges-positivee.jpg" TargetMode="External"/><Relationship Id="rId14" Type="http://schemas.openxmlformats.org/officeDocument/2006/relationships/hyperlink" Target="https://thrillseekerholds.com/wp-content/uploads/2019/06/takeiteasy1.jpg" TargetMode="External"/><Relationship Id="rId22" Type="http://schemas.openxmlformats.org/officeDocument/2006/relationships/hyperlink" Target="https://thrillseekerholds.com/wp-content/uploads/2020/04/Titans-M-Edges.jpg" TargetMode="External"/><Relationship Id="rId27" Type="http://schemas.openxmlformats.org/officeDocument/2006/relationships/hyperlink" Target="https://thrillseekerholds.com/wp-content/uploads/2020/07/12394-Titans-Mega-Slopers-2.jpg" TargetMode="External"/><Relationship Id="rId30" Type="http://schemas.openxmlformats.org/officeDocument/2006/relationships/hyperlink" Target="https://thrillseekerholds.com/wp-content/uploads/2020/04/Titans-Volume-1.jpg" TargetMode="External"/><Relationship Id="rId35" Type="http://schemas.openxmlformats.org/officeDocument/2006/relationships/hyperlink" Target="https://thrillseekerholds.com/wp-content/uploads/2023/03/15250-Titans-II-M-2-2.png" TargetMode="External"/><Relationship Id="rId43" Type="http://schemas.openxmlformats.org/officeDocument/2006/relationships/hyperlink" Target="https://thrillseekerholds.com/wp-content/uploads/2023/03/Titans-IIXL-2-2.png" TargetMode="External"/><Relationship Id="rId48" Type="http://schemas.openxmlformats.org/officeDocument/2006/relationships/hyperlink" Target="https://thrillseekerholds.com/product/doughjo-blockers-l-xl-3/" TargetMode="External"/><Relationship Id="rId56" Type="http://schemas.openxmlformats.org/officeDocument/2006/relationships/drawing" Target="../drawings/drawing2.xml"/><Relationship Id="rId8" Type="http://schemas.openxmlformats.org/officeDocument/2006/relationships/hyperlink" Target="https://thrillseekerholds.com/wp-content/uploads/2019/06/obsidian-edges-screw-on.jpg" TargetMode="External"/><Relationship Id="rId51" Type="http://schemas.openxmlformats.org/officeDocument/2006/relationships/hyperlink" Target="https://thrillseekerholds.com/wp-content/uploads/2021/10/13968-DoughJo-Blockers-L&#8211;Mega.png" TargetMode="External"/><Relationship Id="rId3" Type="http://schemas.openxmlformats.org/officeDocument/2006/relationships/hyperlink" Target="https://thrillseekerholds.com/wp-content/uploads/2019/08/obsidian-xl-sloppers-1.jpg" TargetMode="External"/><Relationship Id="rId12" Type="http://schemas.openxmlformats.org/officeDocument/2006/relationships/hyperlink" Target="https://thrillseekerholds.com/wp-content/uploads/2019/06/takeiteasy12.jpg" TargetMode="External"/><Relationship Id="rId17" Type="http://schemas.openxmlformats.org/officeDocument/2006/relationships/hyperlink" Target="https://thrillseekerholds.com/wp-content/uploads/2019/06/petra3.jpg" TargetMode="External"/><Relationship Id="rId25" Type="http://schemas.openxmlformats.org/officeDocument/2006/relationships/hyperlink" Target="https://thrillseekerholds.com/wp-content/uploads/2020/04/Titans-XS-S-Footholds-Screw-On.jpg" TargetMode="External"/><Relationship Id="rId33" Type="http://schemas.openxmlformats.org/officeDocument/2006/relationships/hyperlink" Target="https://thrillseekerholds.com/wp-content/uploads/2023/03/22.png" TargetMode="External"/><Relationship Id="rId38" Type="http://schemas.openxmlformats.org/officeDocument/2006/relationships/hyperlink" Target="https://thrillseekerholds.com/wp-content/uploads/2023/03/27.png" TargetMode="External"/><Relationship Id="rId46" Type="http://schemas.openxmlformats.org/officeDocument/2006/relationships/hyperlink" Target="https://thrillseekerholds.com/wp-content/uploads/2021/10/13468-DoughJo-Blockers-L-XL-1.png" TargetMode="External"/><Relationship Id="rId20" Type="http://schemas.openxmlformats.org/officeDocument/2006/relationships/hyperlink" Target="https://thrillseekerholds.com/wp-content/uploads/2019/06/petra19-1.jpg" TargetMode="External"/><Relationship Id="rId41" Type="http://schemas.openxmlformats.org/officeDocument/2006/relationships/hyperlink" Target="https://thrillseekerholds.com/wp-content/uploads/2023/03/24.png" TargetMode="External"/><Relationship Id="rId54" Type="http://schemas.openxmlformats.org/officeDocument/2006/relationships/hyperlink" Target="https://thrillseekerholds.com/wp-content/uploads/2021/10/13966-DoughJo-Blockers-XL&#8211;Mega-2.png" TargetMode="External"/><Relationship Id="rId1" Type="http://schemas.openxmlformats.org/officeDocument/2006/relationships/hyperlink" Target="https://thrillseekerholds.com/wp-content/uploads/2019/10/obsidian-mega-sloper-600x600-1.jpg" TargetMode="External"/><Relationship Id="rId6" Type="http://schemas.openxmlformats.org/officeDocument/2006/relationships/hyperlink" Target="https://thrillseekerholds.com/wp-content/uploads/2019/06/l-pinches-hard1.jpg" TargetMode="External"/><Relationship Id="rId15" Type="http://schemas.openxmlformats.org/officeDocument/2006/relationships/hyperlink" Target="https://thrillseekerholds.com/wp-content/uploads/2019/06/petra6.jpg" TargetMode="External"/><Relationship Id="rId23" Type="http://schemas.openxmlformats.org/officeDocument/2006/relationships/hyperlink" Target="https://thrillseekerholds.com/wp-content/uploads/2020/11/Titans-pinches-Mega.jpg" TargetMode="External"/><Relationship Id="rId28" Type="http://schemas.openxmlformats.org/officeDocument/2006/relationships/hyperlink" Target="https://thrillseekerholds.com/wp-content/uploads/2020/04/Titans-Volume-4.jpg" TargetMode="External"/><Relationship Id="rId36" Type="http://schemas.openxmlformats.org/officeDocument/2006/relationships/hyperlink" Target="https://thrillseekerholds.com/wp-content/uploads/2023/03/15248-Titans-II-L-slopers-1.png" TargetMode="External"/><Relationship Id="rId49" Type="http://schemas.openxmlformats.org/officeDocument/2006/relationships/hyperlink" Target="https://thrillseekerholds.com/wp-content/uploads/2021/10/13969-DoughJo-Blockers-L-XL-4.png" TargetMode="External"/><Relationship Id="rId57" Type="http://schemas.openxmlformats.org/officeDocument/2006/relationships/vmlDrawing" Target="../drawings/vmlDrawing1.vml"/><Relationship Id="rId10" Type="http://schemas.openxmlformats.org/officeDocument/2006/relationships/hyperlink" Target="https://thrillseekerholds.com/wp-content/uploads/2020/01/obsidian-m-edges-hard.jpg" TargetMode="External"/><Relationship Id="rId31" Type="http://schemas.openxmlformats.org/officeDocument/2006/relationships/hyperlink" Target="https://thrillseekerholds.com/wp-content/uploads/2020/04/Titans-Volume-2.jpg" TargetMode="External"/><Relationship Id="rId44" Type="http://schemas.openxmlformats.org/officeDocument/2006/relationships/hyperlink" Target="https://thrillseekerholds.com/wp-content/uploads/2023/03/Titans-II-&#8211;-M-1-2.png" TargetMode="External"/><Relationship Id="rId52" Type="http://schemas.openxmlformats.org/officeDocument/2006/relationships/hyperlink" Target="https://thrillseekerholds.com/wp-content/uploads/2021/10/13973-DoughJo-Blockers-Giga.p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hrillseekerholds.com/product/obsidian-macro-8/" TargetMode="External"/><Relationship Id="rId13" Type="http://schemas.openxmlformats.org/officeDocument/2006/relationships/hyperlink" Target="https://drive.google.com/file/d/1aGis7ToTPjLwve9PYmJoCBCmHLK6s8Hp/view?usp=sharing" TargetMode="External"/><Relationship Id="rId18" Type="http://schemas.openxmlformats.org/officeDocument/2006/relationships/hyperlink" Target="https://drive.google.com/file/d/1jU7If1VxQsIjTk1qR9H4KOQ6EOVpwtV-/view?usp=sharing" TargetMode="External"/><Relationship Id="rId3" Type="http://schemas.openxmlformats.org/officeDocument/2006/relationships/hyperlink" Target="https://thrillseekerholds.com/product/obsidian-macro-3/" TargetMode="External"/><Relationship Id="rId7" Type="http://schemas.openxmlformats.org/officeDocument/2006/relationships/hyperlink" Target="https://thrillseekerholds.com/product/obsidian-macro-7/" TargetMode="External"/><Relationship Id="rId12" Type="http://schemas.openxmlformats.org/officeDocument/2006/relationships/hyperlink" Target="https://drive.google.com/file/d/1EaUabZLmL0c1qQ7s-El1ItmQcqHNLmZh/view?usp=sharing" TargetMode="External"/><Relationship Id="rId17" Type="http://schemas.openxmlformats.org/officeDocument/2006/relationships/hyperlink" Target="https://drive.google.com/file/d/1jQaxUItKIu5vZ64QXIgIFgogJARSKIt9/view?usp=sharing" TargetMode="External"/><Relationship Id="rId2" Type="http://schemas.openxmlformats.org/officeDocument/2006/relationships/hyperlink" Target="https://thrillseekerholds.com/product/obsidian-macro-2/" TargetMode="External"/><Relationship Id="rId16" Type="http://schemas.openxmlformats.org/officeDocument/2006/relationships/hyperlink" Target="https://drive.google.com/file/d/1fV0EV7lfWn9iH3jgKugpBfXAzbtoK2ZO/view?usp=sharing" TargetMode="External"/><Relationship Id="rId20" Type="http://schemas.openxmlformats.org/officeDocument/2006/relationships/hyperlink" Target="https://thrillseekerholds.com/product/rubble-macro-1/" TargetMode="External"/><Relationship Id="rId1" Type="http://schemas.openxmlformats.org/officeDocument/2006/relationships/hyperlink" Target="https://thrillseekerholds.com/product/obsidian-macro-1/" TargetMode="External"/><Relationship Id="rId6" Type="http://schemas.openxmlformats.org/officeDocument/2006/relationships/hyperlink" Target="https://thrillseekerholds.com/product/obsidian-macro-6/" TargetMode="External"/><Relationship Id="rId11" Type="http://schemas.openxmlformats.org/officeDocument/2006/relationships/hyperlink" Target="https://drive.google.com/file/d/1qBGwrsvcC4nqjPCCIhDKmYFK_FjjfZY4/view?usp=sharing" TargetMode="External"/><Relationship Id="rId5" Type="http://schemas.openxmlformats.org/officeDocument/2006/relationships/hyperlink" Target="https://thrillseekerholds.com/product/obsidian-macro-5/" TargetMode="External"/><Relationship Id="rId15" Type="http://schemas.openxmlformats.org/officeDocument/2006/relationships/hyperlink" Target="https://drive.google.com/file/d/1b0i2Ne2EmoSAlKZ_7m8bFw0b29E0FEv-/view?usp=sharing" TargetMode="External"/><Relationship Id="rId10" Type="http://schemas.openxmlformats.org/officeDocument/2006/relationships/hyperlink" Target="https://drive.google.com/file/d/1K8ltHp8aj_hLtXWMWilxvpGF3qjzKzez/view?usp=sharing" TargetMode="External"/><Relationship Id="rId19" Type="http://schemas.openxmlformats.org/officeDocument/2006/relationships/hyperlink" Target="https://drive.google.com/file/d/12CjYJPBJvThEClHSjSFWcqp6KEM34beI/view?usp=sharing" TargetMode="External"/><Relationship Id="rId4" Type="http://schemas.openxmlformats.org/officeDocument/2006/relationships/hyperlink" Target="https://thrillseekerholds.com/product/obsidian-macro-4/" TargetMode="External"/><Relationship Id="rId9" Type="http://schemas.openxmlformats.org/officeDocument/2006/relationships/hyperlink" Target="https://thrillseekerholds.com/product/obsidian-macro-9-10-blockers/" TargetMode="External"/><Relationship Id="rId14" Type="http://schemas.openxmlformats.org/officeDocument/2006/relationships/hyperlink" Target="https://drive.google.com/file/d/14IfwO1OzobekplL1_uoDl8OHoGZCtrm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0"/>
  <sheetViews>
    <sheetView showGridLines="0" zoomScaleNormal="100" workbookViewId="0">
      <selection activeCell="G13" sqref="G13"/>
    </sheetView>
  </sheetViews>
  <sheetFormatPr defaultRowHeight="14.4" x14ac:dyDescent="0.3"/>
  <cols>
    <col min="1" max="1" width="10" style="15" customWidth="1"/>
    <col min="2" max="5" width="9.109375" style="15" customWidth="1"/>
    <col min="6" max="6" width="17.33203125" style="15" customWidth="1"/>
    <col min="7" max="7" width="11.109375" style="15" customWidth="1"/>
    <col min="8" max="8" width="11.5546875" style="15" customWidth="1"/>
    <col min="9" max="9" width="10.88671875" style="15" customWidth="1"/>
    <col min="10" max="1025" width="9.109375" style="15" customWidth="1"/>
  </cols>
  <sheetData>
    <row r="1" spans="1:18" x14ac:dyDescent="0.3">
      <c r="A1" s="16"/>
      <c r="B1" s="16"/>
      <c r="C1" s="16"/>
      <c r="D1" s="16"/>
      <c r="E1" s="14" t="s">
        <v>0</v>
      </c>
      <c r="F1" s="14"/>
      <c r="G1" s="14"/>
      <c r="H1" s="14"/>
      <c r="I1" s="14"/>
      <c r="J1" s="14"/>
      <c r="K1" s="14"/>
      <c r="L1" s="14"/>
      <c r="M1" s="14"/>
      <c r="N1" s="17"/>
      <c r="O1" s="17"/>
      <c r="P1" s="17"/>
      <c r="Q1" s="17"/>
      <c r="R1" s="17"/>
    </row>
    <row r="2" spans="1:18" x14ac:dyDescent="0.3">
      <c r="A2" s="17"/>
      <c r="B2" s="17"/>
      <c r="C2" s="17"/>
      <c r="D2" s="17"/>
      <c r="E2" s="13" t="s">
        <v>1</v>
      </c>
      <c r="F2" s="13"/>
      <c r="G2" s="12"/>
      <c r="H2" s="12"/>
      <c r="I2" s="12"/>
      <c r="J2" s="12"/>
      <c r="K2" s="12"/>
      <c r="L2" s="12"/>
      <c r="M2" s="12"/>
      <c r="N2" s="17"/>
      <c r="O2" s="17"/>
      <c r="P2" s="17"/>
      <c r="Q2" s="17"/>
      <c r="R2" s="17"/>
    </row>
    <row r="3" spans="1:18" x14ac:dyDescent="0.3">
      <c r="A3" s="17"/>
      <c r="B3" s="17"/>
      <c r="C3" s="17"/>
      <c r="D3" s="17"/>
      <c r="E3" s="11" t="s">
        <v>2</v>
      </c>
      <c r="F3" s="11"/>
      <c r="G3" s="12"/>
      <c r="H3" s="12"/>
      <c r="I3" s="12"/>
      <c r="J3" s="12"/>
      <c r="K3" s="12"/>
      <c r="L3" s="12"/>
      <c r="M3" s="12"/>
      <c r="N3" s="17"/>
      <c r="O3" s="17"/>
      <c r="P3" s="17"/>
      <c r="Q3" s="17"/>
      <c r="R3" s="17"/>
    </row>
    <row r="4" spans="1:18" ht="15" customHeight="1" x14ac:dyDescent="0.3">
      <c r="A4" s="17"/>
      <c r="B4" s="17"/>
      <c r="C4" s="17"/>
      <c r="D4" s="17"/>
      <c r="E4" s="10" t="s">
        <v>3</v>
      </c>
      <c r="F4" s="10"/>
      <c r="G4" s="12"/>
      <c r="H4" s="12"/>
      <c r="I4" s="12"/>
      <c r="J4" s="12"/>
      <c r="K4" s="12"/>
      <c r="L4" s="12"/>
      <c r="M4" s="12"/>
      <c r="N4" s="17"/>
      <c r="O4" s="17"/>
      <c r="P4" s="17"/>
      <c r="Q4" s="17"/>
      <c r="R4" s="17"/>
    </row>
    <row r="5" spans="1:18" ht="15" customHeight="1" x14ac:dyDescent="0.3">
      <c r="A5" s="17"/>
      <c r="B5" s="17"/>
      <c r="C5" s="17"/>
      <c r="D5" s="17"/>
      <c r="E5" s="10" t="s">
        <v>4</v>
      </c>
      <c r="F5" s="10"/>
      <c r="G5" s="12"/>
      <c r="H5" s="12"/>
      <c r="I5" s="12"/>
      <c r="J5" s="12"/>
      <c r="K5" s="12"/>
      <c r="L5" s="12"/>
      <c r="M5" s="12"/>
      <c r="N5" s="17"/>
      <c r="O5" s="17"/>
      <c r="P5" s="17"/>
      <c r="Q5" s="17"/>
      <c r="R5" s="17"/>
    </row>
    <row r="6" spans="1:18" ht="15" customHeight="1" x14ac:dyDescent="0.3">
      <c r="A6" s="17"/>
      <c r="B6" s="17"/>
      <c r="C6" s="17"/>
      <c r="D6" s="17"/>
      <c r="E6" s="10" t="s">
        <v>5</v>
      </c>
      <c r="F6" s="10"/>
      <c r="G6" s="12"/>
      <c r="H6" s="12"/>
      <c r="I6" s="12"/>
      <c r="J6" s="12"/>
      <c r="K6" s="12"/>
      <c r="L6" s="12"/>
      <c r="M6" s="12"/>
      <c r="N6" s="17"/>
      <c r="O6" s="17"/>
      <c r="P6" s="17"/>
      <c r="Q6" s="17"/>
      <c r="R6" s="17"/>
    </row>
    <row r="7" spans="1:18" x14ac:dyDescent="0.3">
      <c r="A7" s="17"/>
      <c r="B7" s="17"/>
      <c r="C7" s="17"/>
      <c r="D7" s="17"/>
      <c r="E7" s="9" t="s">
        <v>6</v>
      </c>
      <c r="F7" s="9"/>
      <c r="G7" s="12"/>
      <c r="H7" s="12"/>
      <c r="I7" s="12"/>
      <c r="J7" s="12"/>
      <c r="K7" s="12"/>
      <c r="L7" s="12"/>
      <c r="M7" s="12"/>
      <c r="N7" s="17"/>
      <c r="O7" s="17"/>
      <c r="P7" s="17"/>
      <c r="Q7" s="17"/>
      <c r="R7" s="17"/>
    </row>
    <row r="8" spans="1:18" x14ac:dyDescent="0.3">
      <c r="A8" s="8" t="s">
        <v>7</v>
      </c>
      <c r="B8" s="8"/>
      <c r="C8" s="8"/>
      <c r="D8" s="8"/>
      <c r="E8" s="17"/>
      <c r="F8" s="17"/>
      <c r="G8" s="17"/>
      <c r="H8" s="17"/>
      <c r="I8" s="17"/>
      <c r="J8" s="17"/>
      <c r="K8" s="17"/>
      <c r="L8" s="17"/>
      <c r="M8" s="17"/>
      <c r="N8" s="17"/>
      <c r="O8" s="17"/>
      <c r="P8" s="17"/>
      <c r="Q8" s="17"/>
      <c r="R8" s="17"/>
    </row>
    <row r="9" spans="1:18" ht="27.75" customHeight="1" x14ac:dyDescent="0.3">
      <c r="A9" s="7"/>
      <c r="B9" s="7"/>
      <c r="C9" s="7"/>
      <c r="D9" s="7"/>
      <c r="E9" s="6" t="s">
        <v>8</v>
      </c>
      <c r="F9" s="6"/>
      <c r="G9" s="5">
        <f>IF(B28=1, 'Holds PU'!W74+R28,'Holds PU'!W74)</f>
        <v>1124.9000000000001</v>
      </c>
      <c r="H9" s="5"/>
      <c r="I9" s="5"/>
      <c r="J9" s="5"/>
      <c r="K9" s="5"/>
      <c r="L9" s="5"/>
      <c r="M9" s="5"/>
      <c r="N9" s="17"/>
      <c r="Q9" s="17"/>
      <c r="R9" s="17"/>
    </row>
    <row r="10" spans="1:18" ht="18" customHeight="1" x14ac:dyDescent="0.3">
      <c r="A10" s="18"/>
      <c r="B10" s="18"/>
      <c r="C10" s="18"/>
      <c r="D10" s="18"/>
      <c r="E10" s="19"/>
      <c r="F10" s="19"/>
      <c r="G10" s="19"/>
      <c r="H10" s="17"/>
      <c r="I10" s="17"/>
      <c r="J10" s="17"/>
      <c r="K10" s="17"/>
      <c r="L10" s="17"/>
      <c r="M10" s="17"/>
      <c r="N10" s="17"/>
      <c r="O10" s="17"/>
      <c r="P10" s="17"/>
      <c r="Q10" s="17"/>
      <c r="R10" s="17"/>
    </row>
    <row r="11" spans="1:18" ht="19.8" customHeight="1" x14ac:dyDescent="0.3">
      <c r="A11" s="18"/>
      <c r="B11" s="17"/>
      <c r="C11" s="17"/>
      <c r="D11" s="17"/>
      <c r="E11" s="4" t="s">
        <v>9</v>
      </c>
      <c r="F11" s="4"/>
      <c r="G11" s="4">
        <f>'Macros Fiberglass'!R23</f>
        <v>0</v>
      </c>
      <c r="H11" s="4"/>
      <c r="I11" s="4"/>
      <c r="J11" s="4"/>
      <c r="K11" s="4"/>
      <c r="L11" s="4"/>
      <c r="M11" s="4"/>
      <c r="N11" s="17"/>
      <c r="O11" s="17"/>
      <c r="P11" s="17"/>
      <c r="Q11" s="17"/>
      <c r="R11" s="17"/>
    </row>
    <row r="12" spans="1:18" ht="19.5" customHeight="1" x14ac:dyDescent="0.3">
      <c r="A12" s="19"/>
      <c r="B12" s="19"/>
      <c r="C12" s="19"/>
      <c r="D12" s="19"/>
      <c r="E12" s="4" t="s">
        <v>10</v>
      </c>
      <c r="F12" s="4"/>
      <c r="G12" s="4">
        <f>'Holds PU'!X74</f>
        <v>28</v>
      </c>
      <c r="H12" s="4"/>
      <c r="I12" s="4"/>
      <c r="J12" s="4"/>
      <c r="K12" s="4"/>
      <c r="L12" s="4"/>
      <c r="M12" s="4"/>
      <c r="N12" s="17"/>
      <c r="O12" s="17"/>
      <c r="P12" s="17"/>
      <c r="Q12" s="17"/>
      <c r="R12" s="17"/>
    </row>
    <row r="13" spans="1:18" ht="19.5" customHeight="1" x14ac:dyDescent="0.3">
      <c r="A13" s="19"/>
      <c r="B13" s="19"/>
      <c r="C13" s="19"/>
      <c r="D13" s="19"/>
      <c r="E13" s="4" t="s">
        <v>11</v>
      </c>
      <c r="F13" s="4"/>
      <c r="G13" s="3">
        <f>'Holds PU'!V74+'Macros Fiberglass'!P23</f>
        <v>17.163</v>
      </c>
      <c r="H13" s="3"/>
      <c r="I13" s="3"/>
      <c r="J13" s="3"/>
      <c r="K13" s="3"/>
      <c r="L13" s="3"/>
      <c r="M13" s="3"/>
      <c r="N13" s="17"/>
      <c r="O13" s="17"/>
      <c r="P13" s="17"/>
      <c r="Q13" s="17"/>
      <c r="R13" s="17"/>
    </row>
    <row r="14" spans="1:18" ht="19.5" customHeight="1" x14ac:dyDescent="0.3">
      <c r="A14" s="19"/>
      <c r="B14" s="19"/>
      <c r="C14" s="19"/>
      <c r="D14" s="19"/>
      <c r="E14" s="17"/>
      <c r="F14" s="17"/>
      <c r="G14" s="17"/>
      <c r="H14" s="17"/>
      <c r="I14" s="17"/>
      <c r="J14" s="17"/>
      <c r="K14" s="17"/>
      <c r="L14" s="17"/>
      <c r="M14" s="17"/>
      <c r="N14" s="17"/>
      <c r="O14" s="17"/>
      <c r="P14" s="17"/>
      <c r="Q14" s="17"/>
      <c r="R14" s="17"/>
    </row>
    <row r="15" spans="1:18" ht="15" customHeight="1" x14ac:dyDescent="0.3">
      <c r="A15" s="17"/>
      <c r="B15" s="17"/>
      <c r="C15" s="17"/>
      <c r="D15" s="17"/>
      <c r="E15" s="2" t="s">
        <v>12</v>
      </c>
      <c r="F15" s="2"/>
      <c r="G15" s="21" t="s">
        <v>13</v>
      </c>
      <c r="H15" s="21" t="s">
        <v>14</v>
      </c>
      <c r="I15" s="21" t="s">
        <v>15</v>
      </c>
      <c r="J15" s="21" t="s">
        <v>16</v>
      </c>
      <c r="K15" s="22" t="s">
        <v>17</v>
      </c>
      <c r="L15" s="22" t="s">
        <v>18</v>
      </c>
      <c r="M15" s="21" t="s">
        <v>19</v>
      </c>
      <c r="N15" s="17"/>
      <c r="O15" s="17"/>
      <c r="P15" s="17"/>
      <c r="Q15" s="17"/>
      <c r="R15" s="17"/>
    </row>
    <row r="16" spans="1:18" x14ac:dyDescent="0.3">
      <c r="A16" s="23"/>
      <c r="B16" s="23"/>
      <c r="C16" s="23"/>
      <c r="D16" s="23"/>
      <c r="E16" s="1" t="s">
        <v>20</v>
      </c>
      <c r="F16" s="1"/>
      <c r="G16" s="20">
        <f>'Holds PU'!AQ73</f>
        <v>6</v>
      </c>
      <c r="H16" s="20">
        <f>'Holds PU'!AR73</f>
        <v>4</v>
      </c>
      <c r="I16" s="20">
        <f>'Holds PU'!AS73</f>
        <v>10</v>
      </c>
      <c r="J16" s="20">
        <f>'Holds PU'!AT73</f>
        <v>10</v>
      </c>
      <c r="K16" s="20">
        <f>'Holds PU'!AU73</f>
        <v>2</v>
      </c>
      <c r="L16" s="20">
        <f>'Holds PU'!AV73</f>
        <v>16</v>
      </c>
      <c r="M16" s="20">
        <f>'Holds PU'!AW73</f>
        <v>8</v>
      </c>
      <c r="N16" s="17"/>
      <c r="O16" s="17"/>
      <c r="P16" s="17"/>
      <c r="Q16" s="17"/>
      <c r="R16" s="17"/>
    </row>
    <row r="17" spans="1:18" x14ac:dyDescent="0.3">
      <c r="A17" s="23"/>
      <c r="B17" s="23"/>
      <c r="C17" s="23"/>
      <c r="D17" s="23"/>
      <c r="E17" s="1" t="s">
        <v>21</v>
      </c>
      <c r="F17" s="1"/>
      <c r="G17" s="25">
        <f t="shared" ref="G17:M17" si="0">IFERROR(G16/$G$12,0)</f>
        <v>0.21428571428571427</v>
      </c>
      <c r="H17" s="25">
        <f t="shared" si="0"/>
        <v>0.14285714285714285</v>
      </c>
      <c r="I17" s="25">
        <f t="shared" si="0"/>
        <v>0.35714285714285715</v>
      </c>
      <c r="J17" s="25">
        <f t="shared" si="0"/>
        <v>0.35714285714285715</v>
      </c>
      <c r="K17" s="25">
        <f t="shared" si="0"/>
        <v>7.1428571428571425E-2</v>
      </c>
      <c r="L17" s="25">
        <f t="shared" si="0"/>
        <v>0.5714285714285714</v>
      </c>
      <c r="M17" s="25">
        <f t="shared" si="0"/>
        <v>0.2857142857142857</v>
      </c>
      <c r="N17" s="17"/>
      <c r="O17" s="17"/>
      <c r="P17" s="17"/>
      <c r="Q17" s="17"/>
      <c r="R17" s="17"/>
    </row>
    <row r="18" spans="1:18" x14ac:dyDescent="0.3">
      <c r="A18" s="23"/>
      <c r="B18" s="23"/>
      <c r="C18" s="23"/>
      <c r="D18" s="23"/>
      <c r="E18" s="17"/>
      <c r="F18" s="17"/>
      <c r="G18" s="17"/>
      <c r="H18" s="17"/>
      <c r="I18" s="17"/>
      <c r="J18" s="17"/>
      <c r="K18" s="17"/>
      <c r="L18" s="17"/>
      <c r="M18" s="17"/>
      <c r="N18" s="17"/>
      <c r="O18" s="17"/>
      <c r="P18" s="17"/>
      <c r="Q18" s="17"/>
      <c r="R18" s="17"/>
    </row>
    <row r="19" spans="1:18" x14ac:dyDescent="0.3">
      <c r="A19" s="17"/>
      <c r="B19" s="17"/>
      <c r="C19" s="17"/>
      <c r="D19" s="17"/>
      <c r="E19" s="1" t="s">
        <v>22</v>
      </c>
      <c r="F19" s="1"/>
      <c r="G19" s="24" t="s">
        <v>23</v>
      </c>
      <c r="H19" s="24" t="s">
        <v>24</v>
      </c>
      <c r="I19" s="24" t="s">
        <v>25</v>
      </c>
      <c r="J19" s="24" t="s">
        <v>26</v>
      </c>
      <c r="K19" s="26" t="s">
        <v>27</v>
      </c>
      <c r="L19" s="24" t="s">
        <v>28</v>
      </c>
      <c r="M19" s="27"/>
      <c r="N19" s="17"/>
      <c r="O19" s="17"/>
      <c r="P19" s="17"/>
      <c r="Q19" s="17"/>
      <c r="R19" s="17"/>
    </row>
    <row r="20" spans="1:18" x14ac:dyDescent="0.3">
      <c r="A20" s="17"/>
      <c r="B20" s="17"/>
      <c r="C20" s="17"/>
      <c r="D20" s="17"/>
      <c r="E20" s="1" t="s">
        <v>20</v>
      </c>
      <c r="F20" s="1"/>
      <c r="G20" s="20">
        <f>'Holds PU'!BE74</f>
        <v>8</v>
      </c>
      <c r="H20" s="20">
        <f>'Holds PU'!BF74</f>
        <v>0</v>
      </c>
      <c r="I20" s="20">
        <f>'Holds PU'!BG74</f>
        <v>16</v>
      </c>
      <c r="J20" s="20">
        <f>'Holds PU'!BH74</f>
        <v>10</v>
      </c>
      <c r="K20" s="20">
        <f>'Holds PU'!BI74</f>
        <v>22</v>
      </c>
      <c r="L20" s="20">
        <f>'Holds PU'!BJ74</f>
        <v>0</v>
      </c>
      <c r="M20" s="17"/>
      <c r="N20" s="17"/>
      <c r="O20" s="17"/>
      <c r="P20" s="17"/>
      <c r="Q20" s="17"/>
      <c r="R20" s="17"/>
    </row>
    <row r="21" spans="1:18" x14ac:dyDescent="0.3">
      <c r="A21" s="17"/>
      <c r="B21" s="17"/>
      <c r="C21" s="17"/>
      <c r="D21" s="17"/>
      <c r="E21" s="1" t="s">
        <v>21</v>
      </c>
      <c r="F21" s="1"/>
      <c r="G21" s="25">
        <f t="shared" ref="G21:L21" si="1">IFERROR(G20/$G$12,0)</f>
        <v>0.2857142857142857</v>
      </c>
      <c r="H21" s="25">
        <f t="shared" si="1"/>
        <v>0</v>
      </c>
      <c r="I21" s="25">
        <f t="shared" si="1"/>
        <v>0.5714285714285714</v>
      </c>
      <c r="J21" s="25">
        <f t="shared" si="1"/>
        <v>0.35714285714285715</v>
      </c>
      <c r="K21" s="25">
        <f t="shared" si="1"/>
        <v>0.7857142857142857</v>
      </c>
      <c r="L21" s="25">
        <f t="shared" si="1"/>
        <v>0</v>
      </c>
      <c r="M21" s="17"/>
      <c r="N21" s="17"/>
      <c r="O21" s="17"/>
      <c r="P21" s="17"/>
      <c r="Q21" s="17"/>
      <c r="R21" s="17"/>
    </row>
    <row r="22" spans="1:18" x14ac:dyDescent="0.3">
      <c r="A22" s="17"/>
      <c r="B22" s="17"/>
      <c r="C22" s="17"/>
      <c r="D22" s="17"/>
      <c r="E22" s="17"/>
      <c r="F22" s="17"/>
      <c r="G22" s="17"/>
      <c r="H22" s="17"/>
      <c r="I22" s="17"/>
      <c r="J22" s="17"/>
      <c r="K22" s="17"/>
      <c r="L22" s="17"/>
      <c r="M22" s="17"/>
      <c r="N22" s="17"/>
      <c r="O22" s="17"/>
      <c r="P22" s="17"/>
      <c r="Q22" s="17"/>
      <c r="R22" s="17"/>
    </row>
    <row r="23" spans="1:18" ht="17.25" customHeight="1" x14ac:dyDescent="0.3">
      <c r="A23" s="17"/>
      <c r="B23" s="17"/>
      <c r="C23" s="17"/>
      <c r="D23" s="17"/>
      <c r="E23" s="4" t="s">
        <v>29</v>
      </c>
      <c r="F23" s="4"/>
      <c r="G23" s="28">
        <f>SUMPRODUCT('Holds PU'!I2:I73,'Holds PU'!$AX$2:$AX$73)</f>
        <v>0</v>
      </c>
      <c r="H23" s="29">
        <f>SUMPRODUCT('Holds PU'!J2:J73,'Holds PU'!$AX$2:$AX$73)</f>
        <v>28</v>
      </c>
      <c r="I23" s="30">
        <f>SUMPRODUCT('Holds PU'!K2:K73,'Holds PU'!$AX$2:$AX$73)</f>
        <v>0</v>
      </c>
      <c r="J23" s="31">
        <f>SUMPRODUCT('Holds PU'!L2:L73,'Holds PU'!$AX$2:$AX$73)</f>
        <v>0</v>
      </c>
      <c r="K23" s="32">
        <f>SUMPRODUCT('Holds PU'!M2:M73,'Holds PU'!$AX$2:$AX$73)</f>
        <v>0</v>
      </c>
      <c r="L23" s="33">
        <f>SUMPRODUCT('Holds PU'!N2:N73,'Holds PU'!$AX$2:$AX$73)</f>
        <v>0</v>
      </c>
      <c r="M23" s="34">
        <f>SUMPRODUCT('Holds PU'!O2:O73,'Holds PU'!$AX$2:$AX$73)</f>
        <v>0</v>
      </c>
      <c r="N23" s="35">
        <f>SUMPRODUCT('Holds PU'!P2:P73,'Holds PU'!$AX$2:$AX$73)</f>
        <v>0</v>
      </c>
      <c r="O23" s="32">
        <f>SUMPRODUCT('Holds PU'!Q2:Q73,'Holds PU'!$AX$2:$AX$73)</f>
        <v>0</v>
      </c>
      <c r="P23" s="36">
        <f>SUMPRODUCT('Holds PU'!R2:R73,'Holds PU'!$AX$2:$AX$73)</f>
        <v>0</v>
      </c>
      <c r="Q23" s="37">
        <f>SUMPRODUCT('Holds PU'!S2:S73,'Holds PU'!$AX$2:$AX$73)</f>
        <v>0</v>
      </c>
      <c r="R23" s="38">
        <f>SUMPRODUCT('Holds PU'!T2:T73,'Holds PU'!$AX$2:$AX$73)</f>
        <v>0</v>
      </c>
    </row>
    <row r="24" spans="1:18" x14ac:dyDescent="0.3">
      <c r="A24" s="17"/>
      <c r="B24" s="17"/>
      <c r="C24" s="17"/>
      <c r="D24" s="17"/>
      <c r="E24" s="1" t="s">
        <v>21</v>
      </c>
      <c r="F24" s="1"/>
      <c r="G24" s="25">
        <f t="shared" ref="G24:R24" si="2">IFERROR(G23/$G$12,0)</f>
        <v>0</v>
      </c>
      <c r="H24" s="25">
        <f t="shared" si="2"/>
        <v>1</v>
      </c>
      <c r="I24" s="25">
        <f t="shared" si="2"/>
        <v>0</v>
      </c>
      <c r="J24" s="25">
        <f t="shared" si="2"/>
        <v>0</v>
      </c>
      <c r="K24" s="25">
        <f t="shared" si="2"/>
        <v>0</v>
      </c>
      <c r="L24" s="25">
        <f t="shared" si="2"/>
        <v>0</v>
      </c>
      <c r="M24" s="25">
        <f t="shared" si="2"/>
        <v>0</v>
      </c>
      <c r="N24" s="25">
        <f t="shared" si="2"/>
        <v>0</v>
      </c>
      <c r="O24" s="25">
        <f t="shared" si="2"/>
        <v>0</v>
      </c>
      <c r="P24" s="25">
        <f t="shared" si="2"/>
        <v>0</v>
      </c>
      <c r="Q24" s="25">
        <f t="shared" si="2"/>
        <v>0</v>
      </c>
      <c r="R24" s="25">
        <f t="shared" si="2"/>
        <v>0</v>
      </c>
    </row>
    <row r="25" spans="1:18" ht="15" customHeight="1" x14ac:dyDescent="0.3">
      <c r="B25" s="39"/>
      <c r="C25" s="39"/>
      <c r="D25" s="39"/>
      <c r="E25" s="39"/>
      <c r="F25" s="39"/>
      <c r="G25" s="39"/>
      <c r="H25" s="39"/>
      <c r="I25" s="39"/>
      <c r="J25" s="39"/>
      <c r="K25" s="39"/>
      <c r="L25" s="39"/>
      <c r="M25" s="39"/>
      <c r="N25" s="39"/>
      <c r="O25" s="17"/>
      <c r="P25" s="17"/>
      <c r="Q25" s="17"/>
      <c r="R25" s="17"/>
    </row>
    <row r="26" spans="1:18" ht="26.25" customHeight="1" x14ac:dyDescent="0.3">
      <c r="A26" s="39"/>
      <c r="B26" s="131" t="s">
        <v>30</v>
      </c>
      <c r="C26" s="131"/>
      <c r="D26" s="39"/>
      <c r="E26" s="2" t="s">
        <v>31</v>
      </c>
      <c r="F26" s="2"/>
      <c r="G26" s="40">
        <v>40</v>
      </c>
      <c r="H26" s="40">
        <v>50</v>
      </c>
      <c r="I26" s="40">
        <v>60</v>
      </c>
      <c r="J26" s="40">
        <v>70</v>
      </c>
      <c r="K26" s="40">
        <v>80</v>
      </c>
      <c r="L26" s="40">
        <v>90</v>
      </c>
      <c r="M26" s="40">
        <v>100</v>
      </c>
      <c r="N26" s="40">
        <v>120</v>
      </c>
      <c r="O26" s="40">
        <v>140</v>
      </c>
      <c r="P26" s="40">
        <v>160</v>
      </c>
      <c r="Q26" s="40">
        <v>233</v>
      </c>
      <c r="R26" s="20" t="s">
        <v>32</v>
      </c>
    </row>
    <row r="27" spans="1:18" ht="15" customHeight="1" x14ac:dyDescent="0.3">
      <c r="A27" s="41"/>
      <c r="B27" s="132"/>
      <c r="C27" s="132"/>
      <c r="D27" s="41"/>
      <c r="E27" s="2" t="s">
        <v>20</v>
      </c>
      <c r="F27" s="2"/>
      <c r="G27" s="43">
        <f>'Holds PU'!BK74</f>
        <v>0</v>
      </c>
      <c r="H27" s="43">
        <f>'Holds PU'!BL74</f>
        <v>4</v>
      </c>
      <c r="I27" s="43">
        <f>'Holds PU'!BM74</f>
        <v>10</v>
      </c>
      <c r="J27" s="43">
        <f>'Holds PU'!BN74</f>
        <v>6</v>
      </c>
      <c r="K27" s="43">
        <f>'Holds PU'!BO74</f>
        <v>8</v>
      </c>
      <c r="L27" s="43">
        <f>'Holds PU'!BP74</f>
        <v>2</v>
      </c>
      <c r="M27" s="43">
        <f>'Holds PU'!BQ74</f>
        <v>6</v>
      </c>
      <c r="N27" s="43">
        <f>'Holds PU'!BR74</f>
        <v>4</v>
      </c>
      <c r="O27" s="43">
        <f>'Holds PU'!BS74</f>
        <v>4</v>
      </c>
      <c r="P27" s="43">
        <f>'Holds PU'!BT74</f>
        <v>2</v>
      </c>
      <c r="Q27" s="43">
        <f>'Holds PU'!BU74</f>
        <v>0</v>
      </c>
      <c r="R27" s="20">
        <f>SUM(G27:Q27)</f>
        <v>46</v>
      </c>
    </row>
    <row r="28" spans="1:18" ht="15" customHeight="1" x14ac:dyDescent="0.3">
      <c r="A28" s="41"/>
      <c r="B28" s="44" t="b">
        <f>FALSE()</f>
        <v>0</v>
      </c>
      <c r="C28" s="42"/>
      <c r="D28" s="41"/>
      <c r="E28" s="2" t="s">
        <v>33</v>
      </c>
      <c r="F28" s="2"/>
      <c r="G28" s="45">
        <v>0.44</v>
      </c>
      <c r="H28" s="45">
        <v>0.5</v>
      </c>
      <c r="I28" s="45">
        <v>0.57999999999999996</v>
      </c>
      <c r="J28" s="45">
        <v>0.69</v>
      </c>
      <c r="K28" s="45">
        <v>0.75</v>
      </c>
      <c r="L28" s="45">
        <v>0.86</v>
      </c>
      <c r="M28" s="45">
        <v>0.94</v>
      </c>
      <c r="N28" s="45">
        <v>1.19</v>
      </c>
      <c r="O28" s="45">
        <v>1.81</v>
      </c>
      <c r="P28" s="45">
        <v>2.14</v>
      </c>
      <c r="Q28" s="45">
        <v>7</v>
      </c>
      <c r="R28" s="24">
        <f>SUMPRODUCT(G27:Q27,G28:Q28)</f>
        <v>41.58</v>
      </c>
    </row>
    <row r="29" spans="1:18" x14ac:dyDescent="0.3">
      <c r="A29" s="41"/>
      <c r="B29" s="41"/>
      <c r="C29" s="41"/>
      <c r="D29" s="41"/>
      <c r="E29" s="39"/>
      <c r="F29" s="39"/>
      <c r="G29" s="39"/>
      <c r="H29" s="39"/>
      <c r="I29" s="39"/>
      <c r="J29" s="39"/>
      <c r="K29" s="39"/>
      <c r="L29" s="39"/>
      <c r="M29" s="39"/>
      <c r="N29" s="17"/>
      <c r="O29" s="17"/>
      <c r="P29" s="17"/>
      <c r="Q29" s="17"/>
      <c r="R29" s="17"/>
    </row>
    <row r="30" spans="1:18" ht="42.75" customHeight="1" x14ac:dyDescent="0.3">
      <c r="A30" s="39"/>
      <c r="B30" s="133" t="s">
        <v>34</v>
      </c>
      <c r="C30" s="133"/>
      <c r="D30" s="133"/>
      <c r="E30" s="133"/>
      <c r="F30" s="133"/>
      <c r="G30" s="133"/>
      <c r="H30" s="133"/>
      <c r="I30" s="133"/>
      <c r="J30" s="133"/>
      <c r="K30" s="133"/>
      <c r="L30" s="133"/>
      <c r="M30" s="133"/>
      <c r="N30" s="133"/>
      <c r="O30" s="133"/>
      <c r="P30" s="133"/>
      <c r="Q30" s="133"/>
      <c r="R30" s="133"/>
    </row>
  </sheetData>
  <mergeCells count="37">
    <mergeCell ref="B27:C27"/>
    <mergeCell ref="E27:F27"/>
    <mergeCell ref="E28:F28"/>
    <mergeCell ref="B30:R30"/>
    <mergeCell ref="E21:F21"/>
    <mergeCell ref="E23:F23"/>
    <mergeCell ref="E24:F24"/>
    <mergeCell ref="B26:C26"/>
    <mergeCell ref="E26:F26"/>
    <mergeCell ref="E15:F15"/>
    <mergeCell ref="E16:F16"/>
    <mergeCell ref="E17:F17"/>
    <mergeCell ref="E19:F19"/>
    <mergeCell ref="E20:F20"/>
    <mergeCell ref="E11:F11"/>
    <mergeCell ref="G11:M11"/>
    <mergeCell ref="E12:F12"/>
    <mergeCell ref="G12:M12"/>
    <mergeCell ref="E13:F13"/>
    <mergeCell ref="G13:M13"/>
    <mergeCell ref="E7:F7"/>
    <mergeCell ref="G7:M7"/>
    <mergeCell ref="A8:D8"/>
    <mergeCell ref="A9:D9"/>
    <mergeCell ref="E9:F9"/>
    <mergeCell ref="G9:M9"/>
    <mergeCell ref="E4:F4"/>
    <mergeCell ref="G4:M4"/>
    <mergeCell ref="E5:F5"/>
    <mergeCell ref="G5:M5"/>
    <mergeCell ref="E6:F6"/>
    <mergeCell ref="G6:M6"/>
    <mergeCell ref="E1:M1"/>
    <mergeCell ref="E2:F2"/>
    <mergeCell ref="G2:M2"/>
    <mergeCell ref="E3:F3"/>
    <mergeCell ref="G3:M3"/>
  </mergeCells>
  <conditionalFormatting sqref="G15:M15">
    <cfRule type="expression" priority="2">
      <formula>IF(#REF!=0,1)</formula>
    </cfRule>
  </conditionalFormatting>
  <hyperlinks>
    <hyperlink ref="A8" r:id="rId1" xr:uid="{00000000-0004-0000-0000-000000000000}"/>
  </hyperlinks>
  <pageMargins left="0.7" right="0.7" top="0.75" bottom="0.75" header="0.51180555555555496" footer="0.51180555555555496"/>
  <pageSetup firstPageNumber="0" orientation="portrait" horizontalDpi="300" verticalDpi="30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5"/>
  <sheetViews>
    <sheetView tabSelected="1" zoomScaleNormal="100" workbookViewId="0">
      <pane xSplit="2" ySplit="1" topLeftCell="C27" activePane="bottomRight" state="frozen"/>
      <selection pane="topRight" activeCell="C1" sqref="C1"/>
      <selection pane="bottomLeft" activeCell="A44" sqref="A44"/>
      <selection pane="bottomRight" activeCell="M42" sqref="M42"/>
    </sheetView>
  </sheetViews>
  <sheetFormatPr defaultRowHeight="14.4" x14ac:dyDescent="0.3"/>
  <cols>
    <col min="1" max="1" width="7.5546875" style="46" customWidth="1"/>
    <col min="2" max="2" width="31.109375" style="47" customWidth="1"/>
    <col min="3" max="3" width="10.44140625" style="47" customWidth="1"/>
    <col min="4" max="4" width="8.33203125" style="47" customWidth="1"/>
    <col min="5" max="5" width="6.6640625" style="46" customWidth="1"/>
    <col min="6" max="6" width="9.33203125" style="47" customWidth="1"/>
    <col min="7" max="7" width="7.33203125" style="48" customWidth="1"/>
    <col min="8" max="8" width="6.6640625" style="47" customWidth="1"/>
    <col min="9" max="20" width="5.6640625" style="46" customWidth="1"/>
    <col min="21" max="23" width="7.6640625" style="46" customWidth="1"/>
    <col min="24" max="24" width="9.109375" style="46" hidden="1" customWidth="1"/>
    <col min="25" max="30" width="3" style="46" hidden="1" customWidth="1"/>
    <col min="31" max="35" width="4" style="46" hidden="1" customWidth="1"/>
    <col min="36" max="73" width="9.109375" style="46" hidden="1" customWidth="1"/>
    <col min="74" max="1025" width="9.109375" style="46" customWidth="1"/>
  </cols>
  <sheetData>
    <row r="1" spans="1:75" ht="76.5" customHeight="1" x14ac:dyDescent="0.3">
      <c r="A1" s="49" t="s">
        <v>35</v>
      </c>
      <c r="B1" s="50" t="s">
        <v>36</v>
      </c>
      <c r="C1" s="51" t="s">
        <v>37</v>
      </c>
      <c r="D1" s="49" t="s">
        <v>38</v>
      </c>
      <c r="E1" s="50" t="s">
        <v>39</v>
      </c>
      <c r="F1" s="50" t="s">
        <v>40</v>
      </c>
      <c r="G1" s="52" t="s">
        <v>41</v>
      </c>
      <c r="H1" s="50" t="s">
        <v>42</v>
      </c>
      <c r="I1" s="53" t="s">
        <v>43</v>
      </c>
      <c r="J1" s="54" t="s">
        <v>44</v>
      </c>
      <c r="K1" s="55" t="s">
        <v>45</v>
      </c>
      <c r="L1" s="56" t="s">
        <v>46</v>
      </c>
      <c r="M1" s="57" t="s">
        <v>47</v>
      </c>
      <c r="N1" s="58" t="s">
        <v>48</v>
      </c>
      <c r="O1" s="59" t="s">
        <v>49</v>
      </c>
      <c r="P1" s="60" t="s">
        <v>50</v>
      </c>
      <c r="Q1" s="57" t="s">
        <v>51</v>
      </c>
      <c r="R1" s="61" t="s">
        <v>52</v>
      </c>
      <c r="S1" s="62" t="s">
        <v>53</v>
      </c>
      <c r="T1" s="63" t="s">
        <v>54</v>
      </c>
      <c r="U1" s="64" t="s">
        <v>55</v>
      </c>
      <c r="V1" s="64" t="s">
        <v>56</v>
      </c>
      <c r="W1" s="65" t="s">
        <v>57</v>
      </c>
      <c r="X1" s="66"/>
      <c r="Y1" s="67">
        <v>40</v>
      </c>
      <c r="Z1" s="67">
        <v>50</v>
      </c>
      <c r="AA1" s="67">
        <v>60</v>
      </c>
      <c r="AB1" s="67">
        <v>70</v>
      </c>
      <c r="AC1" s="67">
        <v>80</v>
      </c>
      <c r="AD1" s="67">
        <v>90</v>
      </c>
      <c r="AE1" s="67">
        <v>100</v>
      </c>
      <c r="AF1" s="67">
        <v>120</v>
      </c>
      <c r="AG1" s="67">
        <v>140</v>
      </c>
      <c r="AH1" s="67">
        <v>160</v>
      </c>
      <c r="AI1" s="67">
        <v>233</v>
      </c>
      <c r="AJ1" s="68" t="s">
        <v>13</v>
      </c>
      <c r="AK1" s="68" t="s">
        <v>14</v>
      </c>
      <c r="AL1" s="68" t="s">
        <v>15</v>
      </c>
      <c r="AM1" s="68" t="s">
        <v>16</v>
      </c>
      <c r="AN1" s="69" t="s">
        <v>17</v>
      </c>
      <c r="AO1" s="69" t="s">
        <v>18</v>
      </c>
      <c r="AP1" s="68" t="s">
        <v>19</v>
      </c>
      <c r="AQ1" s="68" t="s">
        <v>13</v>
      </c>
      <c r="AR1" s="68" t="s">
        <v>14</v>
      </c>
      <c r="AS1" s="68" t="s">
        <v>15</v>
      </c>
      <c r="AT1" s="68" t="s">
        <v>16</v>
      </c>
      <c r="AU1" s="69" t="s">
        <v>17</v>
      </c>
      <c r="AV1" s="69" t="s">
        <v>18</v>
      </c>
      <c r="AW1" s="68" t="s">
        <v>19</v>
      </c>
      <c r="AX1" s="70" t="s">
        <v>58</v>
      </c>
      <c r="AY1" s="71" t="s">
        <v>23</v>
      </c>
      <c r="AZ1" s="71" t="s">
        <v>24</v>
      </c>
      <c r="BA1" s="71" t="s">
        <v>25</v>
      </c>
      <c r="BB1" s="71" t="s">
        <v>26</v>
      </c>
      <c r="BC1" s="71" t="s">
        <v>27</v>
      </c>
      <c r="BD1" s="71" t="s">
        <v>28</v>
      </c>
      <c r="BE1" s="71" t="s">
        <v>23</v>
      </c>
      <c r="BF1" s="71" t="s">
        <v>24</v>
      </c>
      <c r="BG1" s="71" t="s">
        <v>25</v>
      </c>
      <c r="BH1" s="71" t="s">
        <v>26</v>
      </c>
      <c r="BI1" s="71" t="s">
        <v>27</v>
      </c>
      <c r="BJ1" s="71" t="s">
        <v>28</v>
      </c>
      <c r="BK1" s="67">
        <v>40</v>
      </c>
      <c r="BL1" s="67">
        <v>50</v>
      </c>
      <c r="BM1" s="67">
        <v>60</v>
      </c>
      <c r="BN1" s="67">
        <v>70</v>
      </c>
      <c r="BO1" s="67">
        <v>80</v>
      </c>
      <c r="BP1" s="67">
        <v>90</v>
      </c>
      <c r="BQ1" s="67">
        <v>100</v>
      </c>
      <c r="BR1" s="67">
        <v>120</v>
      </c>
      <c r="BS1" s="67">
        <v>140</v>
      </c>
      <c r="BT1" s="67">
        <v>160</v>
      </c>
      <c r="BU1" s="67">
        <v>233</v>
      </c>
    </row>
    <row r="2" spans="1:75" x14ac:dyDescent="0.3">
      <c r="A2" s="72">
        <v>11511</v>
      </c>
      <c r="B2" s="72" t="s">
        <v>59</v>
      </c>
      <c r="C2" s="73" t="s">
        <v>26</v>
      </c>
      <c r="D2" s="73" t="s">
        <v>60</v>
      </c>
      <c r="E2" s="74" t="s">
        <v>61</v>
      </c>
      <c r="F2" s="75">
        <v>1</v>
      </c>
      <c r="G2" s="76">
        <v>135.38</v>
      </c>
      <c r="H2" s="77">
        <f t="shared" ref="H2:H25" si="0">SUM(I2:T2)</f>
        <v>0</v>
      </c>
      <c r="I2" s="78"/>
      <c r="J2" s="78"/>
      <c r="K2" s="78"/>
      <c r="L2" s="78"/>
      <c r="M2" s="78"/>
      <c r="N2" s="78"/>
      <c r="O2" s="78"/>
      <c r="P2" s="78"/>
      <c r="Q2" s="78"/>
      <c r="R2" s="78"/>
      <c r="S2" s="78"/>
      <c r="T2" s="79"/>
      <c r="U2" s="80">
        <v>2.2000000000000002</v>
      </c>
      <c r="V2" s="43">
        <f t="shared" ref="V2:V25" si="1">H2*U2</f>
        <v>0</v>
      </c>
      <c r="W2" s="43">
        <f t="shared" ref="W2:W25" si="2">H2*G2</f>
        <v>0</v>
      </c>
      <c r="X2" s="67">
        <f t="shared" ref="X2:X33" si="3">F2*H2</f>
        <v>0</v>
      </c>
      <c r="Y2" s="67"/>
      <c r="Z2" s="67"/>
      <c r="AA2" s="67"/>
      <c r="AB2" s="67"/>
      <c r="AC2" s="67"/>
      <c r="AD2" s="67">
        <v>1</v>
      </c>
      <c r="AE2" s="67"/>
      <c r="AF2" s="67"/>
      <c r="AG2" s="67"/>
      <c r="AH2" s="67"/>
      <c r="AI2" s="67"/>
      <c r="AJ2" s="67"/>
      <c r="AK2" s="67"/>
      <c r="AL2" s="67"/>
      <c r="AM2" s="67"/>
      <c r="AN2" s="67"/>
      <c r="AO2" s="67">
        <v>1</v>
      </c>
      <c r="AP2" s="67"/>
      <c r="AQ2" s="67">
        <f>AJ2*H2</f>
        <v>0</v>
      </c>
      <c r="AR2" s="67">
        <f t="shared" ref="AR2:AW2" si="4">AK2*$H$2</f>
        <v>0</v>
      </c>
      <c r="AS2" s="67">
        <f t="shared" si="4"/>
        <v>0</v>
      </c>
      <c r="AT2" s="67">
        <f t="shared" si="4"/>
        <v>0</v>
      </c>
      <c r="AU2" s="67">
        <f t="shared" si="4"/>
        <v>0</v>
      </c>
      <c r="AV2" s="67">
        <f t="shared" si="4"/>
        <v>0</v>
      </c>
      <c r="AW2" s="67">
        <f t="shared" si="4"/>
        <v>0</v>
      </c>
      <c r="AX2" s="67">
        <f t="shared" ref="AX2:AX33" si="5">SUM(AJ2:AP2)</f>
        <v>1</v>
      </c>
      <c r="AY2" s="67"/>
      <c r="AZ2" s="67"/>
      <c r="BA2" s="67"/>
      <c r="BB2" s="67">
        <v>1</v>
      </c>
      <c r="BC2" s="67"/>
      <c r="BD2" s="67"/>
      <c r="BE2" s="67">
        <f t="shared" ref="BE2:BJ2" si="6">AY2*$H$2</f>
        <v>0</v>
      </c>
      <c r="BF2" s="67">
        <f t="shared" si="6"/>
        <v>0</v>
      </c>
      <c r="BG2" s="67">
        <f t="shared" si="6"/>
        <v>0</v>
      </c>
      <c r="BH2" s="67">
        <f t="shared" si="6"/>
        <v>0</v>
      </c>
      <c r="BI2" s="67">
        <f t="shared" si="6"/>
        <v>0</v>
      </c>
      <c r="BJ2" s="67">
        <f t="shared" si="6"/>
        <v>0</v>
      </c>
      <c r="BK2" s="46">
        <f t="shared" ref="BK2:BU2" si="7">Y2*$H$2</f>
        <v>0</v>
      </c>
      <c r="BL2" s="46">
        <f t="shared" si="7"/>
        <v>0</v>
      </c>
      <c r="BM2" s="46">
        <f t="shared" si="7"/>
        <v>0</v>
      </c>
      <c r="BN2" s="46">
        <f t="shared" si="7"/>
        <v>0</v>
      </c>
      <c r="BO2" s="46">
        <f t="shared" si="7"/>
        <v>0</v>
      </c>
      <c r="BP2" s="46">
        <f t="shared" si="7"/>
        <v>0</v>
      </c>
      <c r="BQ2" s="46">
        <f t="shared" si="7"/>
        <v>0</v>
      </c>
      <c r="BR2" s="46">
        <f t="shared" si="7"/>
        <v>0</v>
      </c>
      <c r="BS2" s="46">
        <f t="shared" si="7"/>
        <v>0</v>
      </c>
      <c r="BT2" s="46">
        <f t="shared" si="7"/>
        <v>0</v>
      </c>
      <c r="BU2" s="46">
        <f t="shared" si="7"/>
        <v>0</v>
      </c>
      <c r="BW2"/>
    </row>
    <row r="3" spans="1:75" x14ac:dyDescent="0.3">
      <c r="A3" s="75">
        <v>11368</v>
      </c>
      <c r="B3" s="75" t="s">
        <v>62</v>
      </c>
      <c r="C3" s="73" t="s">
        <v>26</v>
      </c>
      <c r="D3" s="73" t="s">
        <v>60</v>
      </c>
      <c r="E3" s="74" t="s">
        <v>61</v>
      </c>
      <c r="F3" s="75">
        <v>1</v>
      </c>
      <c r="G3" s="76">
        <v>71.39</v>
      </c>
      <c r="H3" s="77">
        <f t="shared" si="0"/>
        <v>0</v>
      </c>
      <c r="I3" s="78"/>
      <c r="J3" s="78"/>
      <c r="K3" s="78"/>
      <c r="L3" s="78"/>
      <c r="M3" s="78"/>
      <c r="N3" s="78"/>
      <c r="O3" s="78"/>
      <c r="P3" s="78"/>
      <c r="Q3" s="78"/>
      <c r="R3" s="78"/>
      <c r="S3" s="78"/>
      <c r="T3" s="79"/>
      <c r="U3" s="80">
        <v>1.08</v>
      </c>
      <c r="V3" s="43">
        <f t="shared" si="1"/>
        <v>0</v>
      </c>
      <c r="W3" s="43">
        <f t="shared" si="2"/>
        <v>0</v>
      </c>
      <c r="X3" s="67">
        <f t="shared" si="3"/>
        <v>0</v>
      </c>
      <c r="Y3" s="67"/>
      <c r="Z3" s="67"/>
      <c r="AA3" s="67"/>
      <c r="AB3" s="67"/>
      <c r="AC3" s="67"/>
      <c r="AD3" s="67"/>
      <c r="AE3" s="67">
        <v>1</v>
      </c>
      <c r="AF3" s="67"/>
      <c r="AG3" s="67"/>
      <c r="AH3" s="67"/>
      <c r="AI3" s="67"/>
      <c r="AJ3" s="67"/>
      <c r="AK3" s="67"/>
      <c r="AL3" s="67"/>
      <c r="AM3" s="67"/>
      <c r="AN3" s="67"/>
      <c r="AO3" s="67">
        <v>1</v>
      </c>
      <c r="AP3" s="67"/>
      <c r="AQ3" s="67">
        <f>AJ3*H3</f>
        <v>0</v>
      </c>
      <c r="AR3" s="67">
        <f t="shared" ref="AR3:AW3" si="8">AK3*$H$3</f>
        <v>0</v>
      </c>
      <c r="AS3" s="67">
        <f t="shared" si="8"/>
        <v>0</v>
      </c>
      <c r="AT3" s="67">
        <f t="shared" si="8"/>
        <v>0</v>
      </c>
      <c r="AU3" s="67">
        <f t="shared" si="8"/>
        <v>0</v>
      </c>
      <c r="AV3" s="67">
        <f t="shared" si="8"/>
        <v>0</v>
      </c>
      <c r="AW3" s="67">
        <f t="shared" si="8"/>
        <v>0</v>
      </c>
      <c r="AX3" s="67">
        <f t="shared" si="5"/>
        <v>1</v>
      </c>
      <c r="AY3" s="67"/>
      <c r="AZ3" s="67"/>
      <c r="BA3" s="67"/>
      <c r="BB3" s="67">
        <v>1</v>
      </c>
      <c r="BC3" s="67"/>
      <c r="BD3" s="67"/>
      <c r="BE3" s="67">
        <f t="shared" ref="BE3:BJ3" si="9">AY3*$H$3</f>
        <v>0</v>
      </c>
      <c r="BF3" s="67">
        <f t="shared" si="9"/>
        <v>0</v>
      </c>
      <c r="BG3" s="67">
        <f t="shared" si="9"/>
        <v>0</v>
      </c>
      <c r="BH3" s="67">
        <f t="shared" si="9"/>
        <v>0</v>
      </c>
      <c r="BI3" s="67">
        <f t="shared" si="9"/>
        <v>0</v>
      </c>
      <c r="BJ3" s="67">
        <f t="shared" si="9"/>
        <v>0</v>
      </c>
      <c r="BK3" s="46">
        <f t="shared" ref="BK3:BU3" si="10">Y3*$H$3</f>
        <v>0</v>
      </c>
      <c r="BL3" s="46">
        <f t="shared" si="10"/>
        <v>0</v>
      </c>
      <c r="BM3" s="46">
        <f t="shared" si="10"/>
        <v>0</v>
      </c>
      <c r="BN3" s="46">
        <f t="shared" si="10"/>
        <v>0</v>
      </c>
      <c r="BO3" s="46">
        <f t="shared" si="10"/>
        <v>0</v>
      </c>
      <c r="BP3" s="46">
        <f t="shared" si="10"/>
        <v>0</v>
      </c>
      <c r="BQ3" s="46">
        <f t="shared" si="10"/>
        <v>0</v>
      </c>
      <c r="BR3" s="46">
        <f t="shared" si="10"/>
        <v>0</v>
      </c>
      <c r="BS3" s="46">
        <f t="shared" si="10"/>
        <v>0</v>
      </c>
      <c r="BT3" s="46">
        <f t="shared" si="10"/>
        <v>0</v>
      </c>
      <c r="BU3" s="46">
        <f t="shared" si="10"/>
        <v>0</v>
      </c>
      <c r="BW3"/>
    </row>
    <row r="4" spans="1:75" x14ac:dyDescent="0.3">
      <c r="A4" s="75">
        <v>11369</v>
      </c>
      <c r="B4" s="75" t="s">
        <v>63</v>
      </c>
      <c r="C4" s="73" t="s">
        <v>26</v>
      </c>
      <c r="D4" s="73" t="s">
        <v>17</v>
      </c>
      <c r="E4" s="74" t="s">
        <v>61</v>
      </c>
      <c r="F4" s="75">
        <v>3</v>
      </c>
      <c r="G4" s="76">
        <v>133.08000000000001</v>
      </c>
      <c r="H4" s="77">
        <f t="shared" si="0"/>
        <v>0</v>
      </c>
      <c r="I4" s="78"/>
      <c r="J4" s="78"/>
      <c r="K4" s="78"/>
      <c r="L4" s="78"/>
      <c r="M4" s="78"/>
      <c r="N4" s="78"/>
      <c r="O4" s="78"/>
      <c r="P4" s="78"/>
      <c r="Q4" s="78"/>
      <c r="R4" s="78"/>
      <c r="S4" s="78"/>
      <c r="T4" s="79"/>
      <c r="U4" s="80">
        <v>2.04</v>
      </c>
      <c r="V4" s="43">
        <f t="shared" si="1"/>
        <v>0</v>
      </c>
      <c r="W4" s="43">
        <f t="shared" si="2"/>
        <v>0</v>
      </c>
      <c r="X4" s="67">
        <f t="shared" si="3"/>
        <v>0</v>
      </c>
      <c r="Y4" s="67"/>
      <c r="Z4" s="67"/>
      <c r="AA4" s="67"/>
      <c r="AB4" s="67"/>
      <c r="AC4" s="67">
        <v>1</v>
      </c>
      <c r="AD4" s="67">
        <v>1</v>
      </c>
      <c r="AE4" s="67">
        <v>1</v>
      </c>
      <c r="AF4" s="67"/>
      <c r="AG4" s="67"/>
      <c r="AH4" s="67"/>
      <c r="AI4" s="67"/>
      <c r="AJ4" s="67"/>
      <c r="AK4" s="67"/>
      <c r="AL4" s="67"/>
      <c r="AM4" s="67"/>
      <c r="AN4" s="67">
        <v>3</v>
      </c>
      <c r="AO4" s="67"/>
      <c r="AP4" s="67"/>
      <c r="AQ4" s="67">
        <f t="shared" ref="AQ4:AW4" si="11">AJ4*$H$4</f>
        <v>0</v>
      </c>
      <c r="AR4" s="67">
        <f t="shared" si="11"/>
        <v>0</v>
      </c>
      <c r="AS4" s="67">
        <f t="shared" si="11"/>
        <v>0</v>
      </c>
      <c r="AT4" s="67">
        <f t="shared" si="11"/>
        <v>0</v>
      </c>
      <c r="AU4" s="67">
        <f t="shared" si="11"/>
        <v>0</v>
      </c>
      <c r="AV4" s="67">
        <f t="shared" si="11"/>
        <v>0</v>
      </c>
      <c r="AW4" s="67">
        <f t="shared" si="11"/>
        <v>0</v>
      </c>
      <c r="AX4" s="67">
        <f t="shared" si="5"/>
        <v>3</v>
      </c>
      <c r="AY4" s="67"/>
      <c r="AZ4" s="67"/>
      <c r="BA4" s="67"/>
      <c r="BB4" s="67">
        <v>3</v>
      </c>
      <c r="BC4" s="67"/>
      <c r="BD4" s="67"/>
      <c r="BE4" s="67">
        <f t="shared" ref="BE4:BJ4" si="12">AY4*$H$4</f>
        <v>0</v>
      </c>
      <c r="BF4" s="67">
        <f t="shared" si="12"/>
        <v>0</v>
      </c>
      <c r="BG4" s="67">
        <f t="shared" si="12"/>
        <v>0</v>
      </c>
      <c r="BH4" s="67">
        <f t="shared" si="12"/>
        <v>0</v>
      </c>
      <c r="BI4" s="67">
        <f t="shared" si="12"/>
        <v>0</v>
      </c>
      <c r="BJ4" s="67">
        <f t="shared" si="12"/>
        <v>0</v>
      </c>
      <c r="BK4" s="46">
        <f t="shared" ref="BK4:BU4" si="13">Y4*$H$4</f>
        <v>0</v>
      </c>
      <c r="BL4" s="46">
        <f t="shared" si="13"/>
        <v>0</v>
      </c>
      <c r="BM4" s="46">
        <f t="shared" si="13"/>
        <v>0</v>
      </c>
      <c r="BN4" s="46">
        <f t="shared" si="13"/>
        <v>0</v>
      </c>
      <c r="BO4" s="46">
        <f t="shared" si="13"/>
        <v>0</v>
      </c>
      <c r="BP4" s="46">
        <f t="shared" si="13"/>
        <v>0</v>
      </c>
      <c r="BQ4" s="46">
        <f t="shared" si="13"/>
        <v>0</v>
      </c>
      <c r="BR4" s="46">
        <f t="shared" si="13"/>
        <v>0</v>
      </c>
      <c r="BS4" s="46">
        <f t="shared" si="13"/>
        <v>0</v>
      </c>
      <c r="BT4" s="46">
        <f t="shared" si="13"/>
        <v>0</v>
      </c>
      <c r="BU4" s="46">
        <f t="shared" si="13"/>
        <v>0</v>
      </c>
      <c r="BW4"/>
    </row>
    <row r="5" spans="1:75" x14ac:dyDescent="0.3">
      <c r="A5" s="81">
        <v>11457</v>
      </c>
      <c r="B5" s="75" t="s">
        <v>64</v>
      </c>
      <c r="C5" s="73" t="s">
        <v>26</v>
      </c>
      <c r="D5" s="73" t="s">
        <v>17</v>
      </c>
      <c r="E5" s="74" t="s">
        <v>61</v>
      </c>
      <c r="F5" s="75">
        <v>4</v>
      </c>
      <c r="G5" s="76">
        <v>180.55</v>
      </c>
      <c r="H5" s="77">
        <f t="shared" si="0"/>
        <v>0</v>
      </c>
      <c r="I5" s="78"/>
      <c r="J5" s="78"/>
      <c r="K5" s="78"/>
      <c r="L5" s="78"/>
      <c r="M5" s="78"/>
      <c r="N5" s="78"/>
      <c r="O5" s="78"/>
      <c r="P5" s="78"/>
      <c r="Q5" s="78"/>
      <c r="R5" s="78"/>
      <c r="S5" s="78"/>
      <c r="T5" s="79"/>
      <c r="U5" s="80">
        <v>2.89</v>
      </c>
      <c r="V5" s="43">
        <f t="shared" si="1"/>
        <v>0</v>
      </c>
      <c r="W5" s="43">
        <f t="shared" si="2"/>
        <v>0</v>
      </c>
      <c r="X5" s="67">
        <f t="shared" si="3"/>
        <v>0</v>
      </c>
      <c r="Y5" s="67"/>
      <c r="Z5" s="67"/>
      <c r="AA5" s="67"/>
      <c r="AB5" s="67"/>
      <c r="AC5" s="67">
        <v>2</v>
      </c>
      <c r="AD5" s="67">
        <v>1</v>
      </c>
      <c r="AE5" s="67"/>
      <c r="AF5" s="67">
        <v>1</v>
      </c>
      <c r="AG5" s="67"/>
      <c r="AH5" s="67"/>
      <c r="AI5" s="67"/>
      <c r="AJ5" s="67"/>
      <c r="AK5" s="67"/>
      <c r="AL5" s="67"/>
      <c r="AM5" s="67"/>
      <c r="AN5" s="67">
        <v>4</v>
      </c>
      <c r="AO5" s="67"/>
      <c r="AP5" s="67"/>
      <c r="AQ5" s="67">
        <f t="shared" ref="AQ5:AW5" si="14">AJ5*$H$5</f>
        <v>0</v>
      </c>
      <c r="AR5" s="67">
        <f t="shared" si="14"/>
        <v>0</v>
      </c>
      <c r="AS5" s="67">
        <f t="shared" si="14"/>
        <v>0</v>
      </c>
      <c r="AT5" s="67">
        <f t="shared" si="14"/>
        <v>0</v>
      </c>
      <c r="AU5" s="67">
        <f t="shared" si="14"/>
        <v>0</v>
      </c>
      <c r="AV5" s="67">
        <f t="shared" si="14"/>
        <v>0</v>
      </c>
      <c r="AW5" s="67">
        <f t="shared" si="14"/>
        <v>0</v>
      </c>
      <c r="AX5" s="67">
        <f t="shared" si="5"/>
        <v>4</v>
      </c>
      <c r="AY5" s="67"/>
      <c r="AZ5" s="67"/>
      <c r="BA5" s="67"/>
      <c r="BB5" s="67">
        <v>4</v>
      </c>
      <c r="BC5" s="67"/>
      <c r="BD5" s="67"/>
      <c r="BE5" s="67">
        <f t="shared" ref="BE5:BJ5" si="15">AY5*$H$5</f>
        <v>0</v>
      </c>
      <c r="BF5" s="67">
        <f t="shared" si="15"/>
        <v>0</v>
      </c>
      <c r="BG5" s="67">
        <f t="shared" si="15"/>
        <v>0</v>
      </c>
      <c r="BH5" s="67">
        <f t="shared" si="15"/>
        <v>0</v>
      </c>
      <c r="BI5" s="67">
        <f t="shared" si="15"/>
        <v>0</v>
      </c>
      <c r="BJ5" s="67">
        <f t="shared" si="15"/>
        <v>0</v>
      </c>
      <c r="BK5" s="46">
        <f t="shared" ref="BK5:BU5" si="16">Y5*$H$5</f>
        <v>0</v>
      </c>
      <c r="BL5" s="46">
        <f t="shared" si="16"/>
        <v>0</v>
      </c>
      <c r="BM5" s="46">
        <f t="shared" si="16"/>
        <v>0</v>
      </c>
      <c r="BN5" s="46">
        <f t="shared" si="16"/>
        <v>0</v>
      </c>
      <c r="BO5" s="46">
        <f t="shared" si="16"/>
        <v>0</v>
      </c>
      <c r="BP5" s="46">
        <f t="shared" si="16"/>
        <v>0</v>
      </c>
      <c r="BQ5" s="46">
        <f t="shared" si="16"/>
        <v>0</v>
      </c>
      <c r="BR5" s="46">
        <f t="shared" si="16"/>
        <v>0</v>
      </c>
      <c r="BS5" s="46">
        <f t="shared" si="16"/>
        <v>0</v>
      </c>
      <c r="BT5" s="46">
        <f t="shared" si="16"/>
        <v>0</v>
      </c>
      <c r="BU5" s="46">
        <f t="shared" si="16"/>
        <v>0</v>
      </c>
      <c r="BW5"/>
    </row>
    <row r="6" spans="1:75" x14ac:dyDescent="0.3">
      <c r="A6" s="81">
        <v>11177</v>
      </c>
      <c r="B6" s="75" t="s">
        <v>65</v>
      </c>
      <c r="C6" s="73" t="s">
        <v>27</v>
      </c>
      <c r="D6" s="73" t="s">
        <v>16</v>
      </c>
      <c r="E6" s="74" t="s">
        <v>61</v>
      </c>
      <c r="F6" s="75">
        <v>7</v>
      </c>
      <c r="G6" s="82">
        <v>279</v>
      </c>
      <c r="H6" s="77">
        <f t="shared" si="0"/>
        <v>0</v>
      </c>
      <c r="I6" s="78"/>
      <c r="J6" s="78"/>
      <c r="K6" s="78"/>
      <c r="L6" s="78"/>
      <c r="M6" s="78"/>
      <c r="N6" s="78"/>
      <c r="O6" s="78"/>
      <c r="P6" s="78"/>
      <c r="Q6" s="78"/>
      <c r="R6" s="78"/>
      <c r="S6" s="78"/>
      <c r="T6" s="79"/>
      <c r="U6" s="83">
        <v>6.48</v>
      </c>
      <c r="V6" s="43">
        <f t="shared" si="1"/>
        <v>0</v>
      </c>
      <c r="W6" s="43">
        <f t="shared" si="2"/>
        <v>0</v>
      </c>
      <c r="X6" s="67">
        <f t="shared" si="3"/>
        <v>0</v>
      </c>
      <c r="Y6" s="67"/>
      <c r="Z6" s="67"/>
      <c r="AA6" s="67">
        <v>1</v>
      </c>
      <c r="AB6" s="67">
        <v>2</v>
      </c>
      <c r="AC6" s="67">
        <v>3</v>
      </c>
      <c r="AD6" s="67"/>
      <c r="AE6" s="67">
        <v>1</v>
      </c>
      <c r="AF6" s="67"/>
      <c r="AG6" s="67"/>
      <c r="AH6" s="67"/>
      <c r="AI6" s="67"/>
      <c r="AJ6" s="67"/>
      <c r="AK6" s="67"/>
      <c r="AL6" s="67"/>
      <c r="AM6" s="67">
        <v>7</v>
      </c>
      <c r="AN6" s="67"/>
      <c r="AO6" s="67"/>
      <c r="AP6" s="67"/>
      <c r="AQ6" s="67">
        <f t="shared" ref="AQ6:AW6" si="17">AJ6*$H$6</f>
        <v>0</v>
      </c>
      <c r="AR6" s="67">
        <f t="shared" si="17"/>
        <v>0</v>
      </c>
      <c r="AS6" s="67">
        <f t="shared" si="17"/>
        <v>0</v>
      </c>
      <c r="AT6" s="67">
        <f t="shared" si="17"/>
        <v>0</v>
      </c>
      <c r="AU6" s="67">
        <f t="shared" si="17"/>
        <v>0</v>
      </c>
      <c r="AV6" s="67">
        <f t="shared" si="17"/>
        <v>0</v>
      </c>
      <c r="AW6" s="67">
        <f t="shared" si="17"/>
        <v>0</v>
      </c>
      <c r="AX6" s="67">
        <f t="shared" si="5"/>
        <v>7</v>
      </c>
      <c r="AY6" s="67"/>
      <c r="AZ6" s="67"/>
      <c r="BA6" s="67"/>
      <c r="BB6" s="67"/>
      <c r="BC6" s="67">
        <v>7</v>
      </c>
      <c r="BD6" s="67"/>
      <c r="BE6" s="67">
        <f t="shared" ref="BE6:BJ6" si="18">AY6*$H$6</f>
        <v>0</v>
      </c>
      <c r="BF6" s="67">
        <f t="shared" si="18"/>
        <v>0</v>
      </c>
      <c r="BG6" s="67">
        <f t="shared" si="18"/>
        <v>0</v>
      </c>
      <c r="BH6" s="67">
        <f t="shared" si="18"/>
        <v>0</v>
      </c>
      <c r="BI6" s="67">
        <f t="shared" si="18"/>
        <v>0</v>
      </c>
      <c r="BJ6" s="67">
        <f t="shared" si="18"/>
        <v>0</v>
      </c>
      <c r="BK6" s="46">
        <f t="shared" ref="BK6:BU6" si="19">Y6*$H$6</f>
        <v>0</v>
      </c>
      <c r="BL6" s="46">
        <f t="shared" si="19"/>
        <v>0</v>
      </c>
      <c r="BM6" s="46">
        <f t="shared" si="19"/>
        <v>0</v>
      </c>
      <c r="BN6" s="46">
        <f t="shared" si="19"/>
        <v>0</v>
      </c>
      <c r="BO6" s="46">
        <f t="shared" si="19"/>
        <v>0</v>
      </c>
      <c r="BP6" s="46">
        <f t="shared" si="19"/>
        <v>0</v>
      </c>
      <c r="BQ6" s="46">
        <f t="shared" si="19"/>
        <v>0</v>
      </c>
      <c r="BR6" s="46">
        <f t="shared" si="19"/>
        <v>0</v>
      </c>
      <c r="BS6" s="46">
        <f t="shared" si="19"/>
        <v>0</v>
      </c>
      <c r="BT6" s="46">
        <f t="shared" si="19"/>
        <v>0</v>
      </c>
      <c r="BU6" s="46">
        <f t="shared" si="19"/>
        <v>0</v>
      </c>
      <c r="BW6"/>
    </row>
    <row r="7" spans="1:75" x14ac:dyDescent="0.3">
      <c r="A7" s="81">
        <v>11097</v>
      </c>
      <c r="B7" s="75" t="s">
        <v>66</v>
      </c>
      <c r="C7" s="73" t="s">
        <v>27</v>
      </c>
      <c r="D7" s="73" t="s">
        <v>16</v>
      </c>
      <c r="E7" s="74" t="s">
        <v>61</v>
      </c>
      <c r="F7" s="75">
        <v>7</v>
      </c>
      <c r="G7" s="82">
        <v>243</v>
      </c>
      <c r="H7" s="77">
        <f t="shared" si="0"/>
        <v>0</v>
      </c>
      <c r="I7" s="78"/>
      <c r="J7" s="78"/>
      <c r="K7" s="78"/>
      <c r="L7" s="78"/>
      <c r="M7" s="78"/>
      <c r="N7" s="78"/>
      <c r="O7" s="78"/>
      <c r="P7" s="78"/>
      <c r="Q7" s="78"/>
      <c r="R7" s="78"/>
      <c r="S7" s="78"/>
      <c r="T7" s="79"/>
      <c r="U7" s="83">
        <v>5.1319999999999997</v>
      </c>
      <c r="V7" s="43">
        <f t="shared" si="1"/>
        <v>0</v>
      </c>
      <c r="W7" s="43">
        <f t="shared" si="2"/>
        <v>0</v>
      </c>
      <c r="X7" s="67">
        <f t="shared" si="3"/>
        <v>0</v>
      </c>
      <c r="Y7" s="67"/>
      <c r="Z7" s="67"/>
      <c r="AA7" s="67">
        <v>4</v>
      </c>
      <c r="AB7" s="67">
        <v>1</v>
      </c>
      <c r="AC7" s="67"/>
      <c r="AD7" s="67">
        <v>2</v>
      </c>
      <c r="AE7" s="67"/>
      <c r="AF7" s="67"/>
      <c r="AG7" s="67"/>
      <c r="AH7" s="67"/>
      <c r="AI7" s="67"/>
      <c r="AJ7" s="67"/>
      <c r="AK7" s="67"/>
      <c r="AL7" s="67"/>
      <c r="AM7" s="67">
        <v>7</v>
      </c>
      <c r="AN7" s="67"/>
      <c r="AO7" s="67"/>
      <c r="AP7" s="67"/>
      <c r="AQ7" s="67">
        <f t="shared" ref="AQ7:AW7" si="20">AJ7*$H$7</f>
        <v>0</v>
      </c>
      <c r="AR7" s="67">
        <f t="shared" si="20"/>
        <v>0</v>
      </c>
      <c r="AS7" s="67">
        <f t="shared" si="20"/>
        <v>0</v>
      </c>
      <c r="AT7" s="67">
        <f t="shared" si="20"/>
        <v>0</v>
      </c>
      <c r="AU7" s="67">
        <f t="shared" si="20"/>
        <v>0</v>
      </c>
      <c r="AV7" s="67">
        <f t="shared" si="20"/>
        <v>0</v>
      </c>
      <c r="AW7" s="67">
        <f t="shared" si="20"/>
        <v>0</v>
      </c>
      <c r="AX7" s="67">
        <f t="shared" si="5"/>
        <v>7</v>
      </c>
      <c r="AY7" s="67"/>
      <c r="AZ7" s="67"/>
      <c r="BA7" s="67"/>
      <c r="BB7" s="67"/>
      <c r="BC7" s="67">
        <v>7</v>
      </c>
      <c r="BD7" s="67"/>
      <c r="BE7" s="67">
        <f t="shared" ref="BE7:BJ7" si="21">AY7*$H$7</f>
        <v>0</v>
      </c>
      <c r="BF7" s="67">
        <f t="shared" si="21"/>
        <v>0</v>
      </c>
      <c r="BG7" s="67">
        <f t="shared" si="21"/>
        <v>0</v>
      </c>
      <c r="BH7" s="67">
        <f t="shared" si="21"/>
        <v>0</v>
      </c>
      <c r="BI7" s="67">
        <f t="shared" si="21"/>
        <v>0</v>
      </c>
      <c r="BJ7" s="67">
        <f t="shared" si="21"/>
        <v>0</v>
      </c>
      <c r="BK7" s="46">
        <f t="shared" ref="BK7:BU7" si="22">Y7*$H$7</f>
        <v>0</v>
      </c>
      <c r="BL7" s="46">
        <f t="shared" si="22"/>
        <v>0</v>
      </c>
      <c r="BM7" s="46">
        <f t="shared" si="22"/>
        <v>0</v>
      </c>
      <c r="BN7" s="46">
        <f t="shared" si="22"/>
        <v>0</v>
      </c>
      <c r="BO7" s="46">
        <f t="shared" si="22"/>
        <v>0</v>
      </c>
      <c r="BP7" s="46">
        <f t="shared" si="22"/>
        <v>0</v>
      </c>
      <c r="BQ7" s="46">
        <f t="shared" si="22"/>
        <v>0</v>
      </c>
      <c r="BR7" s="46">
        <f t="shared" si="22"/>
        <v>0</v>
      </c>
      <c r="BS7" s="46">
        <f t="shared" si="22"/>
        <v>0</v>
      </c>
      <c r="BT7" s="46">
        <f t="shared" si="22"/>
        <v>0</v>
      </c>
      <c r="BU7" s="46">
        <f t="shared" si="22"/>
        <v>0</v>
      </c>
      <c r="BW7"/>
    </row>
    <row r="8" spans="1:75" x14ac:dyDescent="0.3">
      <c r="A8" s="81">
        <v>11096</v>
      </c>
      <c r="B8" s="75" t="s">
        <v>67</v>
      </c>
      <c r="C8" s="73" t="s">
        <v>23</v>
      </c>
      <c r="D8" s="73" t="s">
        <v>13</v>
      </c>
      <c r="E8" s="74" t="s">
        <v>61</v>
      </c>
      <c r="F8" s="75">
        <v>10</v>
      </c>
      <c r="G8" s="76">
        <v>45.59</v>
      </c>
      <c r="H8" s="77">
        <f t="shared" si="0"/>
        <v>0</v>
      </c>
      <c r="I8" s="78"/>
      <c r="J8" s="78"/>
      <c r="K8" s="78"/>
      <c r="L8" s="78"/>
      <c r="M8" s="78"/>
      <c r="N8" s="78"/>
      <c r="O8" s="78"/>
      <c r="P8" s="78"/>
      <c r="Q8" s="78"/>
      <c r="R8" s="78"/>
      <c r="S8" s="78"/>
      <c r="T8" s="79"/>
      <c r="U8" s="83">
        <v>0.38800000000000001</v>
      </c>
      <c r="V8" s="43">
        <f t="shared" si="1"/>
        <v>0</v>
      </c>
      <c r="W8" s="43">
        <f t="shared" si="2"/>
        <v>0</v>
      </c>
      <c r="X8" s="67">
        <f t="shared" si="3"/>
        <v>0</v>
      </c>
      <c r="Y8" s="67"/>
      <c r="Z8" s="67"/>
      <c r="AA8" s="67"/>
      <c r="AB8" s="67"/>
      <c r="AC8" s="67"/>
      <c r="AD8" s="67"/>
      <c r="AE8" s="67"/>
      <c r="AF8" s="67"/>
      <c r="AG8" s="67"/>
      <c r="AH8" s="67"/>
      <c r="AI8" s="67"/>
      <c r="AJ8" s="67">
        <v>10</v>
      </c>
      <c r="AK8" s="67"/>
      <c r="AL8" s="67"/>
      <c r="AM8" s="67"/>
      <c r="AN8" s="67"/>
      <c r="AO8" s="67"/>
      <c r="AP8" s="67"/>
      <c r="AQ8" s="67">
        <f t="shared" ref="AQ8:AW8" si="23">AJ8*$H$8</f>
        <v>0</v>
      </c>
      <c r="AR8" s="67">
        <f t="shared" si="23"/>
        <v>0</v>
      </c>
      <c r="AS8" s="67">
        <f t="shared" si="23"/>
        <v>0</v>
      </c>
      <c r="AT8" s="67">
        <f t="shared" si="23"/>
        <v>0</v>
      </c>
      <c r="AU8" s="67">
        <f t="shared" si="23"/>
        <v>0</v>
      </c>
      <c r="AV8" s="67">
        <f t="shared" si="23"/>
        <v>0</v>
      </c>
      <c r="AW8" s="67">
        <f t="shared" si="23"/>
        <v>0</v>
      </c>
      <c r="AX8" s="67">
        <f t="shared" si="5"/>
        <v>10</v>
      </c>
      <c r="AY8" s="67">
        <v>10</v>
      </c>
      <c r="AZ8" s="67"/>
      <c r="BA8" s="67"/>
      <c r="BB8" s="67"/>
      <c r="BC8" s="67"/>
      <c r="BD8" s="67"/>
      <c r="BE8" s="67">
        <f t="shared" ref="BE8:BJ8" si="24">AY8*$H$8</f>
        <v>0</v>
      </c>
      <c r="BF8" s="67">
        <f t="shared" si="24"/>
        <v>0</v>
      </c>
      <c r="BG8" s="67">
        <f t="shared" si="24"/>
        <v>0</v>
      </c>
      <c r="BH8" s="67">
        <f t="shared" si="24"/>
        <v>0</v>
      </c>
      <c r="BI8" s="67">
        <f t="shared" si="24"/>
        <v>0</v>
      </c>
      <c r="BJ8" s="67">
        <f t="shared" si="24"/>
        <v>0</v>
      </c>
      <c r="BK8" s="46">
        <f t="shared" ref="BK8:BU8" si="25">Y8*$H$8</f>
        <v>0</v>
      </c>
      <c r="BL8" s="46">
        <f t="shared" si="25"/>
        <v>0</v>
      </c>
      <c r="BM8" s="46">
        <f t="shared" si="25"/>
        <v>0</v>
      </c>
      <c r="BN8" s="46">
        <f t="shared" si="25"/>
        <v>0</v>
      </c>
      <c r="BO8" s="46">
        <f t="shared" si="25"/>
        <v>0</v>
      </c>
      <c r="BP8" s="46">
        <f t="shared" si="25"/>
        <v>0</v>
      </c>
      <c r="BQ8" s="46">
        <f t="shared" si="25"/>
        <v>0</v>
      </c>
      <c r="BR8" s="46">
        <f t="shared" si="25"/>
        <v>0</v>
      </c>
      <c r="BS8" s="46">
        <f t="shared" si="25"/>
        <v>0</v>
      </c>
      <c r="BT8" s="46">
        <f t="shared" si="25"/>
        <v>0</v>
      </c>
      <c r="BU8" s="46">
        <f t="shared" si="25"/>
        <v>0</v>
      </c>
      <c r="BW8"/>
    </row>
    <row r="9" spans="1:75" x14ac:dyDescent="0.3">
      <c r="A9" s="81">
        <v>11113</v>
      </c>
      <c r="B9" s="75" t="s">
        <v>68</v>
      </c>
      <c r="C9" s="73" t="s">
        <v>25</v>
      </c>
      <c r="D9" s="73" t="s">
        <v>14</v>
      </c>
      <c r="E9" s="74" t="s">
        <v>61</v>
      </c>
      <c r="F9" s="75">
        <v>10</v>
      </c>
      <c r="G9" s="76">
        <v>76.180000000000007</v>
      </c>
      <c r="H9" s="77">
        <f t="shared" si="0"/>
        <v>0</v>
      </c>
      <c r="I9" s="78"/>
      <c r="J9" s="78"/>
      <c r="K9" s="78"/>
      <c r="L9" s="78"/>
      <c r="M9" s="78"/>
      <c r="N9" s="78"/>
      <c r="O9" s="78"/>
      <c r="P9" s="78"/>
      <c r="Q9" s="78"/>
      <c r="R9" s="78"/>
      <c r="S9" s="78"/>
      <c r="T9" s="79"/>
      <c r="U9" s="83">
        <v>1.1000000000000001</v>
      </c>
      <c r="V9" s="43">
        <f t="shared" si="1"/>
        <v>0</v>
      </c>
      <c r="W9" s="43">
        <f t="shared" si="2"/>
        <v>0</v>
      </c>
      <c r="X9" s="67">
        <f t="shared" si="3"/>
        <v>0</v>
      </c>
      <c r="Y9" s="67"/>
      <c r="Z9" s="67"/>
      <c r="AA9" s="67"/>
      <c r="AB9" s="67"/>
      <c r="AC9" s="67"/>
      <c r="AD9" s="67"/>
      <c r="AE9" s="67"/>
      <c r="AF9" s="67"/>
      <c r="AG9" s="67"/>
      <c r="AH9" s="67"/>
      <c r="AI9" s="67"/>
      <c r="AJ9" s="67"/>
      <c r="AK9" s="67">
        <v>10</v>
      </c>
      <c r="AL9" s="67"/>
      <c r="AM9" s="67"/>
      <c r="AN9" s="67"/>
      <c r="AO9" s="67"/>
      <c r="AP9" s="67"/>
      <c r="AQ9" s="67">
        <f t="shared" ref="AQ9:AW9" si="26">AJ9*$H$9</f>
        <v>0</v>
      </c>
      <c r="AR9" s="67">
        <f t="shared" si="26"/>
        <v>0</v>
      </c>
      <c r="AS9" s="67">
        <f t="shared" si="26"/>
        <v>0</v>
      </c>
      <c r="AT9" s="67">
        <f t="shared" si="26"/>
        <v>0</v>
      </c>
      <c r="AU9" s="67">
        <f t="shared" si="26"/>
        <v>0</v>
      </c>
      <c r="AV9" s="67">
        <f t="shared" si="26"/>
        <v>0</v>
      </c>
      <c r="AW9" s="67">
        <f t="shared" si="26"/>
        <v>0</v>
      </c>
      <c r="AX9" s="67">
        <f t="shared" si="5"/>
        <v>10</v>
      </c>
      <c r="AY9" s="67"/>
      <c r="AZ9" s="67"/>
      <c r="BA9" s="67">
        <v>10</v>
      </c>
      <c r="BB9" s="67"/>
      <c r="BC9" s="67"/>
      <c r="BD9" s="67"/>
      <c r="BE9" s="67">
        <f t="shared" ref="BE9:BJ9" si="27">AY9*$H$9</f>
        <v>0</v>
      </c>
      <c r="BF9" s="67">
        <f t="shared" si="27"/>
        <v>0</v>
      </c>
      <c r="BG9" s="67">
        <f t="shared" si="27"/>
        <v>0</v>
      </c>
      <c r="BH9" s="67">
        <f t="shared" si="27"/>
        <v>0</v>
      </c>
      <c r="BI9" s="67">
        <f t="shared" si="27"/>
        <v>0</v>
      </c>
      <c r="BJ9" s="67">
        <f t="shared" si="27"/>
        <v>0</v>
      </c>
      <c r="BK9" s="46">
        <f t="shared" ref="BK9:BU9" si="28">Y9*$H$9</f>
        <v>0</v>
      </c>
      <c r="BL9" s="46">
        <f t="shared" si="28"/>
        <v>0</v>
      </c>
      <c r="BM9" s="46">
        <f t="shared" si="28"/>
        <v>0</v>
      </c>
      <c r="BN9" s="46">
        <f t="shared" si="28"/>
        <v>0</v>
      </c>
      <c r="BO9" s="46">
        <f t="shared" si="28"/>
        <v>0</v>
      </c>
      <c r="BP9" s="46">
        <f t="shared" si="28"/>
        <v>0</v>
      </c>
      <c r="BQ9" s="46">
        <f t="shared" si="28"/>
        <v>0</v>
      </c>
      <c r="BR9" s="46">
        <f t="shared" si="28"/>
        <v>0</v>
      </c>
      <c r="BS9" s="46">
        <f t="shared" si="28"/>
        <v>0</v>
      </c>
      <c r="BT9" s="46">
        <f t="shared" si="28"/>
        <v>0</v>
      </c>
      <c r="BU9" s="46">
        <f t="shared" si="28"/>
        <v>0</v>
      </c>
      <c r="BW9"/>
    </row>
    <row r="10" spans="1:75" x14ac:dyDescent="0.3">
      <c r="A10" s="75">
        <v>11815</v>
      </c>
      <c r="B10" s="75" t="s">
        <v>69</v>
      </c>
      <c r="C10" s="73" t="s">
        <v>25</v>
      </c>
      <c r="D10" s="73" t="s">
        <v>15</v>
      </c>
      <c r="E10" s="74" t="s">
        <v>61</v>
      </c>
      <c r="F10" s="75">
        <v>8</v>
      </c>
      <c r="G10" s="76">
        <v>124.47</v>
      </c>
      <c r="H10" s="77">
        <f t="shared" si="0"/>
        <v>0</v>
      </c>
      <c r="I10" s="78"/>
      <c r="J10" s="78"/>
      <c r="K10" s="78"/>
      <c r="L10" s="78"/>
      <c r="M10" s="78"/>
      <c r="N10" s="78"/>
      <c r="O10" s="78"/>
      <c r="P10" s="78"/>
      <c r="Q10" s="78"/>
      <c r="R10" s="78"/>
      <c r="S10" s="78"/>
      <c r="T10" s="79"/>
      <c r="U10" s="80">
        <v>2.2370000000000001</v>
      </c>
      <c r="V10" s="43">
        <f t="shared" si="1"/>
        <v>0</v>
      </c>
      <c r="W10" s="43">
        <f t="shared" si="2"/>
        <v>0</v>
      </c>
      <c r="X10" s="67">
        <f t="shared" si="3"/>
        <v>0</v>
      </c>
      <c r="Y10" s="67">
        <v>4</v>
      </c>
      <c r="Z10" s="67">
        <v>2</v>
      </c>
      <c r="AA10" s="67">
        <v>2</v>
      </c>
      <c r="AB10" s="67"/>
      <c r="AC10" s="67"/>
      <c r="AD10" s="67"/>
      <c r="AE10" s="67"/>
      <c r="AF10" s="67"/>
      <c r="AG10" s="67"/>
      <c r="AH10" s="67"/>
      <c r="AI10" s="67"/>
      <c r="AJ10" s="67"/>
      <c r="AK10" s="67"/>
      <c r="AL10" s="67">
        <v>8</v>
      </c>
      <c r="AM10" s="67"/>
      <c r="AN10" s="67"/>
      <c r="AO10" s="67"/>
      <c r="AP10" s="67"/>
      <c r="AQ10" s="67">
        <f t="shared" ref="AQ10:AW10" si="29">AJ10*$H$10</f>
        <v>0</v>
      </c>
      <c r="AR10" s="67">
        <f t="shared" si="29"/>
        <v>0</v>
      </c>
      <c r="AS10" s="67">
        <f t="shared" si="29"/>
        <v>0</v>
      </c>
      <c r="AT10" s="67">
        <f t="shared" si="29"/>
        <v>0</v>
      </c>
      <c r="AU10" s="67">
        <f t="shared" si="29"/>
        <v>0</v>
      </c>
      <c r="AV10" s="67">
        <f t="shared" si="29"/>
        <v>0</v>
      </c>
      <c r="AW10" s="67">
        <f t="shared" si="29"/>
        <v>0</v>
      </c>
      <c r="AX10" s="67">
        <f t="shared" si="5"/>
        <v>8</v>
      </c>
      <c r="AY10" s="67"/>
      <c r="AZ10" s="67"/>
      <c r="BA10" s="67">
        <v>8</v>
      </c>
      <c r="BB10" s="67"/>
      <c r="BC10" s="67"/>
      <c r="BD10" s="67"/>
      <c r="BE10" s="67">
        <f t="shared" ref="BE10:BJ10" si="30">AY10*$H$10</f>
        <v>0</v>
      </c>
      <c r="BF10" s="67">
        <f t="shared" si="30"/>
        <v>0</v>
      </c>
      <c r="BG10" s="67">
        <f t="shared" si="30"/>
        <v>0</v>
      </c>
      <c r="BH10" s="67">
        <f t="shared" si="30"/>
        <v>0</v>
      </c>
      <c r="BI10" s="67">
        <f t="shared" si="30"/>
        <v>0</v>
      </c>
      <c r="BJ10" s="67">
        <f t="shared" si="30"/>
        <v>0</v>
      </c>
      <c r="BK10" s="46">
        <f t="shared" ref="BK10:BU10" si="31">Y10*$H$10</f>
        <v>0</v>
      </c>
      <c r="BL10" s="46">
        <f t="shared" si="31"/>
        <v>0</v>
      </c>
      <c r="BM10" s="46">
        <f t="shared" si="31"/>
        <v>0</v>
      </c>
      <c r="BN10" s="46">
        <f t="shared" si="31"/>
        <v>0</v>
      </c>
      <c r="BO10" s="46">
        <f t="shared" si="31"/>
        <v>0</v>
      </c>
      <c r="BP10" s="46">
        <f t="shared" si="31"/>
        <v>0</v>
      </c>
      <c r="BQ10" s="46">
        <f t="shared" si="31"/>
        <v>0</v>
      </c>
      <c r="BR10" s="46">
        <f t="shared" si="31"/>
        <v>0</v>
      </c>
      <c r="BS10" s="46">
        <f t="shared" si="31"/>
        <v>0</v>
      </c>
      <c r="BT10" s="46">
        <f t="shared" si="31"/>
        <v>0</v>
      </c>
      <c r="BU10" s="46">
        <f t="shared" si="31"/>
        <v>0</v>
      </c>
      <c r="BW10"/>
    </row>
    <row r="11" spans="1:75" x14ac:dyDescent="0.3">
      <c r="A11" s="75">
        <v>11814</v>
      </c>
      <c r="B11" s="75" t="s">
        <v>70</v>
      </c>
      <c r="C11" s="73" t="s">
        <v>25</v>
      </c>
      <c r="D11" s="73" t="s">
        <v>15</v>
      </c>
      <c r="E11" s="74" t="s">
        <v>61</v>
      </c>
      <c r="F11" s="75">
        <v>7</v>
      </c>
      <c r="G11" s="76">
        <v>128.53</v>
      </c>
      <c r="H11" s="77">
        <f t="shared" si="0"/>
        <v>0</v>
      </c>
      <c r="I11" s="78"/>
      <c r="J11" s="78"/>
      <c r="K11" s="78"/>
      <c r="L11" s="78"/>
      <c r="M11" s="78"/>
      <c r="N11" s="78"/>
      <c r="O11" s="78"/>
      <c r="P11" s="78"/>
      <c r="Q11" s="78"/>
      <c r="R11" s="78"/>
      <c r="S11" s="78"/>
      <c r="T11" s="79"/>
      <c r="U11" s="80">
        <v>2.403</v>
      </c>
      <c r="V11" s="43">
        <f t="shared" si="1"/>
        <v>0</v>
      </c>
      <c r="W11" s="43">
        <f t="shared" si="2"/>
        <v>0</v>
      </c>
      <c r="X11" s="67">
        <f t="shared" si="3"/>
        <v>0</v>
      </c>
      <c r="Y11" s="67"/>
      <c r="Z11" s="67">
        <v>5</v>
      </c>
      <c r="AA11" s="67">
        <v>2</v>
      </c>
      <c r="AB11" s="67"/>
      <c r="AC11" s="67"/>
      <c r="AD11" s="67"/>
      <c r="AE11" s="67"/>
      <c r="AF11" s="67"/>
      <c r="AG11" s="67"/>
      <c r="AH11" s="67"/>
      <c r="AI11" s="67"/>
      <c r="AJ11" s="67"/>
      <c r="AK11" s="67"/>
      <c r="AL11" s="67">
        <v>7</v>
      </c>
      <c r="AM11" s="67"/>
      <c r="AN11" s="67"/>
      <c r="AO11" s="67"/>
      <c r="AP11" s="67"/>
      <c r="AQ11" s="67">
        <f t="shared" ref="AQ11:AW11" si="32">AJ11*$H$11</f>
        <v>0</v>
      </c>
      <c r="AR11" s="67">
        <f t="shared" si="32"/>
        <v>0</v>
      </c>
      <c r="AS11" s="67">
        <f t="shared" si="32"/>
        <v>0</v>
      </c>
      <c r="AT11" s="67">
        <f t="shared" si="32"/>
        <v>0</v>
      </c>
      <c r="AU11" s="67">
        <f t="shared" si="32"/>
        <v>0</v>
      </c>
      <c r="AV11" s="67">
        <f t="shared" si="32"/>
        <v>0</v>
      </c>
      <c r="AW11" s="67">
        <f t="shared" si="32"/>
        <v>0</v>
      </c>
      <c r="AX11" s="67">
        <f t="shared" si="5"/>
        <v>7</v>
      </c>
      <c r="AY11" s="67"/>
      <c r="AZ11" s="67"/>
      <c r="BA11" s="67">
        <v>7</v>
      </c>
      <c r="BB11" s="67"/>
      <c r="BC11" s="67"/>
      <c r="BD11" s="67"/>
      <c r="BE11" s="67">
        <f t="shared" ref="BE11:BJ11" si="33">AY11*$H$11</f>
        <v>0</v>
      </c>
      <c r="BF11" s="67">
        <f t="shared" si="33"/>
        <v>0</v>
      </c>
      <c r="BG11" s="67">
        <f t="shared" si="33"/>
        <v>0</v>
      </c>
      <c r="BH11" s="67">
        <f t="shared" si="33"/>
        <v>0</v>
      </c>
      <c r="BI11" s="67">
        <f t="shared" si="33"/>
        <v>0</v>
      </c>
      <c r="BJ11" s="67">
        <f t="shared" si="33"/>
        <v>0</v>
      </c>
      <c r="BK11" s="46">
        <f t="shared" ref="BK11:BU11" si="34">Y11*$H$11</f>
        <v>0</v>
      </c>
      <c r="BL11" s="46">
        <f t="shared" si="34"/>
        <v>0</v>
      </c>
      <c r="BM11" s="46">
        <f t="shared" si="34"/>
        <v>0</v>
      </c>
      <c r="BN11" s="46">
        <f t="shared" si="34"/>
        <v>0</v>
      </c>
      <c r="BO11" s="46">
        <f t="shared" si="34"/>
        <v>0</v>
      </c>
      <c r="BP11" s="46">
        <f t="shared" si="34"/>
        <v>0</v>
      </c>
      <c r="BQ11" s="46">
        <f t="shared" si="34"/>
        <v>0</v>
      </c>
      <c r="BR11" s="46">
        <f t="shared" si="34"/>
        <v>0</v>
      </c>
      <c r="BS11" s="46">
        <f t="shared" si="34"/>
        <v>0</v>
      </c>
      <c r="BT11" s="46">
        <f t="shared" si="34"/>
        <v>0</v>
      </c>
      <c r="BU11" s="46">
        <f t="shared" si="34"/>
        <v>0</v>
      </c>
      <c r="BW11"/>
    </row>
    <row r="12" spans="1:75" x14ac:dyDescent="0.3">
      <c r="A12" s="75"/>
      <c r="B12" s="84" t="s">
        <v>71</v>
      </c>
      <c r="C12" s="73"/>
      <c r="D12" s="73" t="s">
        <v>72</v>
      </c>
      <c r="E12" s="74"/>
      <c r="F12" s="75">
        <f>SUM(F2:F11)</f>
        <v>58</v>
      </c>
      <c r="G12" s="76">
        <f>SUM(G2:G11)</f>
        <v>1417.17</v>
      </c>
      <c r="H12" s="77">
        <f t="shared" si="0"/>
        <v>0</v>
      </c>
      <c r="I12" s="78"/>
      <c r="J12" s="78"/>
      <c r="K12" s="78"/>
      <c r="L12" s="78"/>
      <c r="M12" s="78"/>
      <c r="N12" s="78"/>
      <c r="O12" s="78"/>
      <c r="P12" s="78"/>
      <c r="Q12" s="78"/>
      <c r="R12" s="78"/>
      <c r="S12" s="78"/>
      <c r="T12" s="79"/>
      <c r="U12" s="80">
        <f>SUM(U2:U11)</f>
        <v>25.950000000000003</v>
      </c>
      <c r="V12" s="43">
        <f t="shared" si="1"/>
        <v>0</v>
      </c>
      <c r="W12" s="43">
        <f t="shared" si="2"/>
        <v>0</v>
      </c>
      <c r="X12" s="67">
        <f t="shared" si="3"/>
        <v>0</v>
      </c>
      <c r="Y12" s="67">
        <f t="shared" ref="Y12:AP12" si="35">SUM(Y2:Y11)</f>
        <v>4</v>
      </c>
      <c r="Z12" s="67">
        <f t="shared" si="35"/>
        <v>7</v>
      </c>
      <c r="AA12" s="67">
        <f t="shared" si="35"/>
        <v>9</v>
      </c>
      <c r="AB12" s="67">
        <f t="shared" si="35"/>
        <v>3</v>
      </c>
      <c r="AC12" s="67">
        <f t="shared" si="35"/>
        <v>6</v>
      </c>
      <c r="AD12" s="67">
        <f t="shared" si="35"/>
        <v>5</v>
      </c>
      <c r="AE12" s="67">
        <f t="shared" si="35"/>
        <v>3</v>
      </c>
      <c r="AF12" s="67">
        <f t="shared" si="35"/>
        <v>1</v>
      </c>
      <c r="AG12" s="67">
        <f t="shared" si="35"/>
        <v>0</v>
      </c>
      <c r="AH12" s="67">
        <f t="shared" si="35"/>
        <v>0</v>
      </c>
      <c r="AI12" s="67">
        <f t="shared" si="35"/>
        <v>0</v>
      </c>
      <c r="AJ12" s="67">
        <f t="shared" si="35"/>
        <v>10</v>
      </c>
      <c r="AK12" s="67">
        <f t="shared" si="35"/>
        <v>10</v>
      </c>
      <c r="AL12" s="67">
        <f t="shared" si="35"/>
        <v>15</v>
      </c>
      <c r="AM12" s="67">
        <f t="shared" si="35"/>
        <v>14</v>
      </c>
      <c r="AN12" s="67">
        <f t="shared" si="35"/>
        <v>7</v>
      </c>
      <c r="AO12" s="67">
        <f t="shared" si="35"/>
        <v>2</v>
      </c>
      <c r="AP12" s="67">
        <f t="shared" si="35"/>
        <v>0</v>
      </c>
      <c r="AQ12" s="67">
        <f t="shared" ref="AQ12:AW12" si="36">AJ12*$H$12</f>
        <v>0</v>
      </c>
      <c r="AR12" s="67">
        <f t="shared" si="36"/>
        <v>0</v>
      </c>
      <c r="AS12" s="67">
        <f t="shared" si="36"/>
        <v>0</v>
      </c>
      <c r="AT12" s="67">
        <f t="shared" si="36"/>
        <v>0</v>
      </c>
      <c r="AU12" s="67">
        <f t="shared" si="36"/>
        <v>0</v>
      </c>
      <c r="AV12" s="67">
        <f t="shared" si="36"/>
        <v>0</v>
      </c>
      <c r="AW12" s="67">
        <f t="shared" si="36"/>
        <v>0</v>
      </c>
      <c r="AX12" s="67">
        <f t="shared" si="5"/>
        <v>58</v>
      </c>
      <c r="AY12" s="67">
        <f t="shared" ref="AY12:BD12" si="37">SUM(AY2:AY11)</f>
        <v>10</v>
      </c>
      <c r="AZ12" s="67">
        <f t="shared" si="37"/>
        <v>0</v>
      </c>
      <c r="BA12" s="67">
        <f t="shared" si="37"/>
        <v>25</v>
      </c>
      <c r="BB12" s="67">
        <f t="shared" si="37"/>
        <v>9</v>
      </c>
      <c r="BC12" s="67">
        <f t="shared" si="37"/>
        <v>14</v>
      </c>
      <c r="BD12" s="67">
        <f t="shared" si="37"/>
        <v>0</v>
      </c>
      <c r="BE12" s="67">
        <f t="shared" ref="BE12:BJ12" si="38">AY12*$H$12</f>
        <v>0</v>
      </c>
      <c r="BF12" s="67">
        <f t="shared" si="38"/>
        <v>0</v>
      </c>
      <c r="BG12" s="67">
        <f t="shared" si="38"/>
        <v>0</v>
      </c>
      <c r="BH12" s="67">
        <f t="shared" si="38"/>
        <v>0</v>
      </c>
      <c r="BI12" s="67">
        <f t="shared" si="38"/>
        <v>0</v>
      </c>
      <c r="BJ12" s="67">
        <f t="shared" si="38"/>
        <v>0</v>
      </c>
      <c r="BK12" s="46">
        <f t="shared" ref="BK12:BU12" si="39">SUM($I12:$T12)*Y12</f>
        <v>0</v>
      </c>
      <c r="BL12" s="46">
        <f t="shared" si="39"/>
        <v>0</v>
      </c>
      <c r="BM12" s="46">
        <f t="shared" si="39"/>
        <v>0</v>
      </c>
      <c r="BN12" s="46">
        <f t="shared" si="39"/>
        <v>0</v>
      </c>
      <c r="BO12" s="46">
        <f t="shared" si="39"/>
        <v>0</v>
      </c>
      <c r="BP12" s="46">
        <f t="shared" si="39"/>
        <v>0</v>
      </c>
      <c r="BQ12" s="46">
        <f t="shared" si="39"/>
        <v>0</v>
      </c>
      <c r="BR12" s="46">
        <f t="shared" si="39"/>
        <v>0</v>
      </c>
      <c r="BS12" s="46">
        <f t="shared" si="39"/>
        <v>0</v>
      </c>
      <c r="BT12" s="46">
        <f t="shared" si="39"/>
        <v>0</v>
      </c>
      <c r="BU12" s="46">
        <f t="shared" si="39"/>
        <v>0</v>
      </c>
      <c r="BW12"/>
    </row>
    <row r="13" spans="1:75" x14ac:dyDescent="0.3">
      <c r="A13" s="75">
        <v>11022</v>
      </c>
      <c r="B13" s="75" t="s">
        <v>73</v>
      </c>
      <c r="C13" s="73" t="s">
        <v>24</v>
      </c>
      <c r="D13" s="73" t="s">
        <v>14</v>
      </c>
      <c r="E13" s="74" t="s">
        <v>61</v>
      </c>
      <c r="F13" s="75">
        <v>20</v>
      </c>
      <c r="G13" s="76">
        <v>181.38</v>
      </c>
      <c r="H13" s="77">
        <f t="shared" si="0"/>
        <v>0</v>
      </c>
      <c r="I13" s="78"/>
      <c r="J13" s="78"/>
      <c r="K13" s="78"/>
      <c r="L13" s="78"/>
      <c r="M13" s="78"/>
      <c r="N13" s="78"/>
      <c r="O13" s="78"/>
      <c r="P13" s="78"/>
      <c r="Q13" s="78"/>
      <c r="R13" s="78"/>
      <c r="S13" s="78"/>
      <c r="T13" s="79"/>
      <c r="U13" s="80">
        <v>3.11</v>
      </c>
      <c r="V13" s="43">
        <f t="shared" si="1"/>
        <v>0</v>
      </c>
      <c r="W13" s="43">
        <f t="shared" si="2"/>
        <v>0</v>
      </c>
      <c r="X13" s="67">
        <f t="shared" si="3"/>
        <v>0</v>
      </c>
      <c r="Y13" s="67">
        <v>1</v>
      </c>
      <c r="Z13" s="67">
        <v>15</v>
      </c>
      <c r="AA13" s="67">
        <v>4</v>
      </c>
      <c r="AB13" s="67"/>
      <c r="AC13" s="67"/>
      <c r="AD13" s="67"/>
      <c r="AE13" s="67"/>
      <c r="AF13" s="67"/>
      <c r="AG13" s="67"/>
      <c r="AH13" s="67"/>
      <c r="AI13" s="67"/>
      <c r="AJ13" s="67"/>
      <c r="AK13" s="67">
        <v>20</v>
      </c>
      <c r="AL13" s="67"/>
      <c r="AM13" s="67"/>
      <c r="AN13" s="67"/>
      <c r="AO13" s="67"/>
      <c r="AP13" s="67"/>
      <c r="AQ13" s="67">
        <f t="shared" ref="AQ13:AW13" si="40">AJ13*$H$13</f>
        <v>0</v>
      </c>
      <c r="AR13" s="67">
        <f t="shared" si="40"/>
        <v>0</v>
      </c>
      <c r="AS13" s="67">
        <f t="shared" si="40"/>
        <v>0</v>
      </c>
      <c r="AT13" s="67">
        <f t="shared" si="40"/>
        <v>0</v>
      </c>
      <c r="AU13" s="67">
        <f t="shared" si="40"/>
        <v>0</v>
      </c>
      <c r="AV13" s="67">
        <f t="shared" si="40"/>
        <v>0</v>
      </c>
      <c r="AW13" s="67">
        <f t="shared" si="40"/>
        <v>0</v>
      </c>
      <c r="AX13" s="67">
        <f t="shared" si="5"/>
        <v>20</v>
      </c>
      <c r="AY13" s="67"/>
      <c r="AZ13" s="67">
        <v>20</v>
      </c>
      <c r="BA13" s="67"/>
      <c r="BB13" s="67"/>
      <c r="BC13" s="67"/>
      <c r="BD13" s="67"/>
      <c r="BE13" s="67">
        <f t="shared" ref="BE13:BJ13" si="41">AY13*$H$13</f>
        <v>0</v>
      </c>
      <c r="BF13" s="67">
        <f t="shared" si="41"/>
        <v>0</v>
      </c>
      <c r="BG13" s="67">
        <f t="shared" si="41"/>
        <v>0</v>
      </c>
      <c r="BH13" s="67">
        <f t="shared" si="41"/>
        <v>0</v>
      </c>
      <c r="BI13" s="67">
        <f t="shared" si="41"/>
        <v>0</v>
      </c>
      <c r="BJ13" s="67">
        <f t="shared" si="41"/>
        <v>0</v>
      </c>
      <c r="BK13" s="46">
        <f t="shared" ref="BK13:BU13" si="42">Y13*$H$13</f>
        <v>0</v>
      </c>
      <c r="BL13" s="46">
        <f t="shared" si="42"/>
        <v>0</v>
      </c>
      <c r="BM13" s="46">
        <f t="shared" si="42"/>
        <v>0</v>
      </c>
      <c r="BN13" s="46">
        <f t="shared" si="42"/>
        <v>0</v>
      </c>
      <c r="BO13" s="46">
        <f t="shared" si="42"/>
        <v>0</v>
      </c>
      <c r="BP13" s="46">
        <f t="shared" si="42"/>
        <v>0</v>
      </c>
      <c r="BQ13" s="46">
        <f t="shared" si="42"/>
        <v>0</v>
      </c>
      <c r="BR13" s="46">
        <f t="shared" si="42"/>
        <v>0</v>
      </c>
      <c r="BS13" s="46">
        <f t="shared" si="42"/>
        <v>0</v>
      </c>
      <c r="BT13" s="46">
        <f t="shared" si="42"/>
        <v>0</v>
      </c>
      <c r="BU13" s="46">
        <f t="shared" si="42"/>
        <v>0</v>
      </c>
      <c r="BW13"/>
    </row>
    <row r="14" spans="1:75" x14ac:dyDescent="0.3">
      <c r="A14" s="75">
        <v>10837</v>
      </c>
      <c r="B14" s="75" t="s">
        <v>74</v>
      </c>
      <c r="C14" s="73" t="s">
        <v>24</v>
      </c>
      <c r="D14" s="73" t="s">
        <v>15</v>
      </c>
      <c r="E14" s="74" t="s">
        <v>61</v>
      </c>
      <c r="F14" s="75">
        <v>30</v>
      </c>
      <c r="G14" s="85">
        <v>353.65</v>
      </c>
      <c r="H14" s="77">
        <f t="shared" si="0"/>
        <v>0</v>
      </c>
      <c r="I14" s="78"/>
      <c r="J14" s="78"/>
      <c r="K14" s="78"/>
      <c r="L14" s="78"/>
      <c r="M14" s="78"/>
      <c r="N14" s="78"/>
      <c r="O14" s="78"/>
      <c r="P14" s="78"/>
      <c r="Q14" s="78"/>
      <c r="R14" s="78"/>
      <c r="S14" s="78"/>
      <c r="T14" s="79"/>
      <c r="U14" s="80">
        <v>6.774</v>
      </c>
      <c r="V14" s="43">
        <f t="shared" si="1"/>
        <v>0</v>
      </c>
      <c r="W14" s="43">
        <f t="shared" si="2"/>
        <v>0</v>
      </c>
      <c r="X14" s="67">
        <f t="shared" si="3"/>
        <v>0</v>
      </c>
      <c r="Y14" s="67"/>
      <c r="Z14" s="67">
        <v>23</v>
      </c>
      <c r="AA14" s="67">
        <v>7</v>
      </c>
      <c r="AB14" s="67"/>
      <c r="AC14" s="67"/>
      <c r="AD14" s="67"/>
      <c r="AE14" s="67"/>
      <c r="AF14" s="67"/>
      <c r="AG14" s="67"/>
      <c r="AH14" s="67"/>
      <c r="AI14" s="67"/>
      <c r="AJ14" s="67"/>
      <c r="AK14" s="67"/>
      <c r="AL14" s="67">
        <v>30</v>
      </c>
      <c r="AM14" s="67"/>
      <c r="AN14" s="67"/>
      <c r="AO14" s="67"/>
      <c r="AP14" s="67"/>
      <c r="AQ14" s="67">
        <f t="shared" ref="AQ14:AW14" si="43">AJ14*$H$14</f>
        <v>0</v>
      </c>
      <c r="AR14" s="67">
        <f t="shared" si="43"/>
        <v>0</v>
      </c>
      <c r="AS14" s="67">
        <f t="shared" si="43"/>
        <v>0</v>
      </c>
      <c r="AT14" s="67">
        <f t="shared" si="43"/>
        <v>0</v>
      </c>
      <c r="AU14" s="67">
        <f t="shared" si="43"/>
        <v>0</v>
      </c>
      <c r="AV14" s="67">
        <f t="shared" si="43"/>
        <v>0</v>
      </c>
      <c r="AW14" s="67">
        <f t="shared" si="43"/>
        <v>0</v>
      </c>
      <c r="AX14" s="67">
        <f t="shared" si="5"/>
        <v>30</v>
      </c>
      <c r="AY14" s="67"/>
      <c r="AZ14" s="67">
        <v>30</v>
      </c>
      <c r="BA14" s="67"/>
      <c r="BB14" s="67"/>
      <c r="BC14" s="67"/>
      <c r="BD14" s="67"/>
      <c r="BE14" s="67">
        <f t="shared" ref="BE14:BJ14" si="44">AY14*$H$14</f>
        <v>0</v>
      </c>
      <c r="BF14" s="67">
        <f t="shared" si="44"/>
        <v>0</v>
      </c>
      <c r="BG14" s="67">
        <f t="shared" si="44"/>
        <v>0</v>
      </c>
      <c r="BH14" s="67">
        <f t="shared" si="44"/>
        <v>0</v>
      </c>
      <c r="BI14" s="67">
        <f t="shared" si="44"/>
        <v>0</v>
      </c>
      <c r="BJ14" s="67">
        <f t="shared" si="44"/>
        <v>0</v>
      </c>
      <c r="BK14" s="46">
        <f t="shared" ref="BK14:BU14" si="45">Y14*$H$14</f>
        <v>0</v>
      </c>
      <c r="BL14" s="46">
        <f t="shared" si="45"/>
        <v>0</v>
      </c>
      <c r="BM14" s="46">
        <f t="shared" si="45"/>
        <v>0</v>
      </c>
      <c r="BN14" s="46">
        <f t="shared" si="45"/>
        <v>0</v>
      </c>
      <c r="BO14" s="46">
        <f t="shared" si="45"/>
        <v>0</v>
      </c>
      <c r="BP14" s="46">
        <f t="shared" si="45"/>
        <v>0</v>
      </c>
      <c r="BQ14" s="46">
        <f t="shared" si="45"/>
        <v>0</v>
      </c>
      <c r="BR14" s="46">
        <f t="shared" si="45"/>
        <v>0</v>
      </c>
      <c r="BS14" s="46">
        <f t="shared" si="45"/>
        <v>0</v>
      </c>
      <c r="BT14" s="46">
        <f t="shared" si="45"/>
        <v>0</v>
      </c>
      <c r="BU14" s="46">
        <f t="shared" si="45"/>
        <v>0</v>
      </c>
      <c r="BW14"/>
    </row>
    <row r="15" spans="1:75" x14ac:dyDescent="0.3">
      <c r="A15" s="75">
        <v>10852</v>
      </c>
      <c r="B15" s="75" t="s">
        <v>75</v>
      </c>
      <c r="C15" s="73" t="s">
        <v>24</v>
      </c>
      <c r="D15" s="73" t="s">
        <v>16</v>
      </c>
      <c r="E15" s="74" t="s">
        <v>61</v>
      </c>
      <c r="F15" s="75">
        <v>6</v>
      </c>
      <c r="G15" s="85">
        <v>141.69</v>
      </c>
      <c r="H15" s="77">
        <f t="shared" si="0"/>
        <v>0</v>
      </c>
      <c r="I15" s="78"/>
      <c r="J15" s="78"/>
      <c r="K15" s="78"/>
      <c r="L15" s="78"/>
      <c r="M15" s="78"/>
      <c r="N15" s="78"/>
      <c r="O15" s="78"/>
      <c r="P15" s="78"/>
      <c r="Q15" s="78"/>
      <c r="R15" s="78"/>
      <c r="S15" s="78"/>
      <c r="T15" s="79"/>
      <c r="U15" s="80">
        <v>2.8370000000000002</v>
      </c>
      <c r="V15" s="43">
        <f t="shared" si="1"/>
        <v>0</v>
      </c>
      <c r="W15" s="43">
        <f t="shared" si="2"/>
        <v>0</v>
      </c>
      <c r="X15" s="67">
        <f t="shared" si="3"/>
        <v>0</v>
      </c>
      <c r="Y15" s="67"/>
      <c r="Z15" s="67"/>
      <c r="AA15" s="67">
        <v>5</v>
      </c>
      <c r="AB15" s="67">
        <v>1</v>
      </c>
      <c r="AC15" s="67"/>
      <c r="AD15" s="67"/>
      <c r="AE15" s="67"/>
      <c r="AF15" s="67"/>
      <c r="AG15" s="67"/>
      <c r="AH15" s="67"/>
      <c r="AI15" s="67"/>
      <c r="AJ15" s="67"/>
      <c r="AK15" s="67"/>
      <c r="AL15" s="67"/>
      <c r="AM15" s="67">
        <v>6</v>
      </c>
      <c r="AN15" s="67"/>
      <c r="AO15" s="67"/>
      <c r="AP15" s="67"/>
      <c r="AQ15" s="67">
        <f t="shared" ref="AQ15:AW15" si="46">AJ15*$H$15</f>
        <v>0</v>
      </c>
      <c r="AR15" s="67">
        <f t="shared" si="46"/>
        <v>0</v>
      </c>
      <c r="AS15" s="67">
        <f t="shared" si="46"/>
        <v>0</v>
      </c>
      <c r="AT15" s="67">
        <f t="shared" si="46"/>
        <v>0</v>
      </c>
      <c r="AU15" s="67">
        <f t="shared" si="46"/>
        <v>0</v>
      </c>
      <c r="AV15" s="67">
        <f t="shared" si="46"/>
        <v>0</v>
      </c>
      <c r="AW15" s="67">
        <f t="shared" si="46"/>
        <v>0</v>
      </c>
      <c r="AX15" s="67">
        <f t="shared" si="5"/>
        <v>6</v>
      </c>
      <c r="AY15" s="67"/>
      <c r="AZ15" s="67">
        <v>6</v>
      </c>
      <c r="BA15" s="67"/>
      <c r="BB15" s="67"/>
      <c r="BC15" s="67"/>
      <c r="BD15" s="67"/>
      <c r="BE15" s="67">
        <f t="shared" ref="BE15:BJ15" si="47">AY15*$H$15</f>
        <v>0</v>
      </c>
      <c r="BF15" s="67">
        <f t="shared" si="47"/>
        <v>0</v>
      </c>
      <c r="BG15" s="67">
        <f t="shared" si="47"/>
        <v>0</v>
      </c>
      <c r="BH15" s="67">
        <f t="shared" si="47"/>
        <v>0</v>
      </c>
      <c r="BI15" s="67">
        <f t="shared" si="47"/>
        <v>0</v>
      </c>
      <c r="BJ15" s="67">
        <f t="shared" si="47"/>
        <v>0</v>
      </c>
      <c r="BK15" s="46">
        <f t="shared" ref="BK15:BU15" si="48">Y15*$H$15</f>
        <v>0</v>
      </c>
      <c r="BL15" s="46">
        <f t="shared" si="48"/>
        <v>0</v>
      </c>
      <c r="BM15" s="46">
        <f t="shared" si="48"/>
        <v>0</v>
      </c>
      <c r="BN15" s="46">
        <f t="shared" si="48"/>
        <v>0</v>
      </c>
      <c r="BO15" s="46">
        <f t="shared" si="48"/>
        <v>0</v>
      </c>
      <c r="BP15" s="46">
        <f t="shared" si="48"/>
        <v>0</v>
      </c>
      <c r="BQ15" s="46">
        <f t="shared" si="48"/>
        <v>0</v>
      </c>
      <c r="BR15" s="46">
        <f t="shared" si="48"/>
        <v>0</v>
      </c>
      <c r="BS15" s="46">
        <f t="shared" si="48"/>
        <v>0</v>
      </c>
      <c r="BT15" s="46">
        <f t="shared" si="48"/>
        <v>0</v>
      </c>
      <c r="BU15" s="46">
        <f t="shared" si="48"/>
        <v>0</v>
      </c>
      <c r="BW15"/>
    </row>
    <row r="16" spans="1:75" x14ac:dyDescent="0.3">
      <c r="A16" s="75">
        <v>10877</v>
      </c>
      <c r="B16" s="75" t="s">
        <v>76</v>
      </c>
      <c r="C16" s="73" t="s">
        <v>24</v>
      </c>
      <c r="D16" s="73" t="s">
        <v>17</v>
      </c>
      <c r="E16" s="74" t="s">
        <v>61</v>
      </c>
      <c r="F16" s="75">
        <v>4</v>
      </c>
      <c r="G16" s="85">
        <v>136.68</v>
      </c>
      <c r="H16" s="77">
        <f t="shared" si="0"/>
        <v>0</v>
      </c>
      <c r="I16" s="78"/>
      <c r="J16" s="78"/>
      <c r="K16" s="78"/>
      <c r="L16" s="78"/>
      <c r="M16" s="78"/>
      <c r="N16" s="78"/>
      <c r="O16" s="78"/>
      <c r="P16" s="78"/>
      <c r="Q16" s="78"/>
      <c r="R16" s="78"/>
      <c r="S16" s="78"/>
      <c r="T16" s="79"/>
      <c r="U16" s="80">
        <v>2.879</v>
      </c>
      <c r="V16" s="43">
        <f t="shared" si="1"/>
        <v>0</v>
      </c>
      <c r="W16" s="43">
        <f t="shared" si="2"/>
        <v>0</v>
      </c>
      <c r="X16" s="67">
        <f t="shared" si="3"/>
        <v>0</v>
      </c>
      <c r="Y16" s="67"/>
      <c r="Z16" s="67"/>
      <c r="AA16" s="67"/>
      <c r="AB16" s="67">
        <v>4</v>
      </c>
      <c r="AC16" s="67"/>
      <c r="AD16" s="67"/>
      <c r="AE16" s="67"/>
      <c r="AF16" s="67"/>
      <c r="AG16" s="67"/>
      <c r="AH16" s="67"/>
      <c r="AI16" s="67"/>
      <c r="AJ16" s="67"/>
      <c r="AK16" s="67"/>
      <c r="AL16" s="67"/>
      <c r="AM16" s="67"/>
      <c r="AN16" s="67">
        <v>4</v>
      </c>
      <c r="AO16" s="67"/>
      <c r="AP16" s="67"/>
      <c r="AQ16" s="67">
        <f t="shared" ref="AQ16:AW16" si="49">AJ16*$H$16</f>
        <v>0</v>
      </c>
      <c r="AR16" s="67">
        <f t="shared" si="49"/>
        <v>0</v>
      </c>
      <c r="AS16" s="67">
        <f t="shared" si="49"/>
        <v>0</v>
      </c>
      <c r="AT16" s="67">
        <f t="shared" si="49"/>
        <v>0</v>
      </c>
      <c r="AU16" s="67">
        <f t="shared" si="49"/>
        <v>0</v>
      </c>
      <c r="AV16" s="67">
        <f t="shared" si="49"/>
        <v>0</v>
      </c>
      <c r="AW16" s="67">
        <f t="shared" si="49"/>
        <v>0</v>
      </c>
      <c r="AX16" s="67">
        <f t="shared" si="5"/>
        <v>4</v>
      </c>
      <c r="AY16" s="67"/>
      <c r="AZ16" s="67">
        <v>4</v>
      </c>
      <c r="BA16" s="67"/>
      <c r="BB16" s="67"/>
      <c r="BC16" s="67"/>
      <c r="BD16" s="67"/>
      <c r="BE16" s="67">
        <f t="shared" ref="BE16:BJ16" si="50">AY16*$H$16</f>
        <v>0</v>
      </c>
      <c r="BF16" s="67">
        <f t="shared" si="50"/>
        <v>0</v>
      </c>
      <c r="BG16" s="67">
        <f t="shared" si="50"/>
        <v>0</v>
      </c>
      <c r="BH16" s="67">
        <f t="shared" si="50"/>
        <v>0</v>
      </c>
      <c r="BI16" s="67">
        <f t="shared" si="50"/>
        <v>0</v>
      </c>
      <c r="BJ16" s="67">
        <f t="shared" si="50"/>
        <v>0</v>
      </c>
      <c r="BK16" s="46">
        <f t="shared" ref="BK16:BU16" si="51">Y16*$H$16</f>
        <v>0</v>
      </c>
      <c r="BL16" s="46">
        <f t="shared" si="51"/>
        <v>0</v>
      </c>
      <c r="BM16" s="46">
        <f t="shared" si="51"/>
        <v>0</v>
      </c>
      <c r="BN16" s="46">
        <f t="shared" si="51"/>
        <v>0</v>
      </c>
      <c r="BO16" s="46">
        <f t="shared" si="51"/>
        <v>0</v>
      </c>
      <c r="BP16" s="46">
        <f t="shared" si="51"/>
        <v>0</v>
      </c>
      <c r="BQ16" s="46">
        <f t="shared" si="51"/>
        <v>0</v>
      </c>
      <c r="BR16" s="46">
        <f t="shared" si="51"/>
        <v>0</v>
      </c>
      <c r="BS16" s="46">
        <f t="shared" si="51"/>
        <v>0</v>
      </c>
      <c r="BT16" s="46">
        <f t="shared" si="51"/>
        <v>0</v>
      </c>
      <c r="BU16" s="46">
        <f t="shared" si="51"/>
        <v>0</v>
      </c>
      <c r="BW16"/>
    </row>
    <row r="17" spans="1:75" x14ac:dyDescent="0.3">
      <c r="A17" s="75"/>
      <c r="B17" s="84" t="s">
        <v>77</v>
      </c>
      <c r="C17" s="73"/>
      <c r="D17" s="73" t="s">
        <v>72</v>
      </c>
      <c r="E17" s="74"/>
      <c r="F17" s="75">
        <f>SUM(F13:F16)</f>
        <v>60</v>
      </c>
      <c r="G17" s="76">
        <f>SUM(G13:G16)</f>
        <v>813.40000000000009</v>
      </c>
      <c r="H17" s="77">
        <f t="shared" si="0"/>
        <v>0</v>
      </c>
      <c r="I17" s="78"/>
      <c r="J17" s="78"/>
      <c r="K17" s="78"/>
      <c r="L17" s="78"/>
      <c r="M17" s="78"/>
      <c r="N17" s="78"/>
      <c r="O17" s="78"/>
      <c r="P17" s="78"/>
      <c r="Q17" s="78"/>
      <c r="R17" s="78"/>
      <c r="S17" s="78"/>
      <c r="T17" s="79"/>
      <c r="U17" s="80">
        <f>SUM(U13:U16)</f>
        <v>15.6</v>
      </c>
      <c r="V17" s="43">
        <f t="shared" si="1"/>
        <v>0</v>
      </c>
      <c r="W17" s="43">
        <f t="shared" si="2"/>
        <v>0</v>
      </c>
      <c r="X17" s="67">
        <f t="shared" si="3"/>
        <v>0</v>
      </c>
      <c r="Y17" s="67">
        <f t="shared" ref="Y17:AP17" si="52">SUM(Y13:Y16)</f>
        <v>1</v>
      </c>
      <c r="Z17" s="67">
        <f t="shared" si="52"/>
        <v>38</v>
      </c>
      <c r="AA17" s="67">
        <f t="shared" si="52"/>
        <v>16</v>
      </c>
      <c r="AB17" s="67">
        <f t="shared" si="52"/>
        <v>5</v>
      </c>
      <c r="AC17" s="67">
        <f t="shared" si="52"/>
        <v>0</v>
      </c>
      <c r="AD17" s="67">
        <f t="shared" si="52"/>
        <v>0</v>
      </c>
      <c r="AE17" s="67">
        <f t="shared" si="52"/>
        <v>0</v>
      </c>
      <c r="AF17" s="67">
        <f t="shared" si="52"/>
        <v>0</v>
      </c>
      <c r="AG17" s="67">
        <f t="shared" si="52"/>
        <v>0</v>
      </c>
      <c r="AH17" s="67">
        <f t="shared" si="52"/>
        <v>0</v>
      </c>
      <c r="AI17" s="67">
        <f t="shared" si="52"/>
        <v>0</v>
      </c>
      <c r="AJ17" s="67">
        <f t="shared" si="52"/>
        <v>0</v>
      </c>
      <c r="AK17" s="67">
        <f t="shared" si="52"/>
        <v>20</v>
      </c>
      <c r="AL17" s="67">
        <f t="shared" si="52"/>
        <v>30</v>
      </c>
      <c r="AM17" s="67">
        <f t="shared" si="52"/>
        <v>6</v>
      </c>
      <c r="AN17" s="67">
        <f t="shared" si="52"/>
        <v>4</v>
      </c>
      <c r="AO17" s="67">
        <f t="shared" si="52"/>
        <v>0</v>
      </c>
      <c r="AP17" s="67">
        <f t="shared" si="52"/>
        <v>0</v>
      </c>
      <c r="AQ17" s="67">
        <f t="shared" ref="AQ17:AW17" si="53">AJ17*$H$17</f>
        <v>0</v>
      </c>
      <c r="AR17" s="67">
        <f t="shared" si="53"/>
        <v>0</v>
      </c>
      <c r="AS17" s="67">
        <f t="shared" si="53"/>
        <v>0</v>
      </c>
      <c r="AT17" s="67">
        <f t="shared" si="53"/>
        <v>0</v>
      </c>
      <c r="AU17" s="67">
        <f t="shared" si="53"/>
        <v>0</v>
      </c>
      <c r="AV17" s="67">
        <f t="shared" si="53"/>
        <v>0</v>
      </c>
      <c r="AW17" s="67">
        <f t="shared" si="53"/>
        <v>0</v>
      </c>
      <c r="AX17" s="67">
        <f t="shared" si="5"/>
        <v>60</v>
      </c>
      <c r="AY17" s="67">
        <f t="shared" ref="AY17:BD17" si="54">SUM(AY13:AY16)</f>
        <v>0</v>
      </c>
      <c r="AZ17" s="67">
        <f t="shared" si="54"/>
        <v>60</v>
      </c>
      <c r="BA17" s="67">
        <f t="shared" si="54"/>
        <v>0</v>
      </c>
      <c r="BB17" s="67">
        <f t="shared" si="54"/>
        <v>0</v>
      </c>
      <c r="BC17" s="67">
        <f t="shared" si="54"/>
        <v>0</v>
      </c>
      <c r="BD17" s="67">
        <f t="shared" si="54"/>
        <v>0</v>
      </c>
      <c r="BE17" s="67">
        <f t="shared" ref="BE17:BJ17" si="55">AY17*$H$17</f>
        <v>0</v>
      </c>
      <c r="BF17" s="67">
        <f t="shared" si="55"/>
        <v>0</v>
      </c>
      <c r="BG17" s="67">
        <f t="shared" si="55"/>
        <v>0</v>
      </c>
      <c r="BH17" s="67">
        <f t="shared" si="55"/>
        <v>0</v>
      </c>
      <c r="BI17" s="67">
        <f t="shared" si="55"/>
        <v>0</v>
      </c>
      <c r="BJ17" s="67">
        <f t="shared" si="55"/>
        <v>0</v>
      </c>
      <c r="BK17" s="46">
        <f t="shared" ref="BK17:BU17" si="56">SUM($I17:$T17)*Y17</f>
        <v>0</v>
      </c>
      <c r="BL17" s="46">
        <f t="shared" si="56"/>
        <v>0</v>
      </c>
      <c r="BM17" s="46">
        <f t="shared" si="56"/>
        <v>0</v>
      </c>
      <c r="BN17" s="46">
        <f t="shared" si="56"/>
        <v>0</v>
      </c>
      <c r="BO17" s="46">
        <f t="shared" si="56"/>
        <v>0</v>
      </c>
      <c r="BP17" s="46">
        <f t="shared" si="56"/>
        <v>0</v>
      </c>
      <c r="BQ17" s="46">
        <f t="shared" si="56"/>
        <v>0</v>
      </c>
      <c r="BR17" s="46">
        <f t="shared" si="56"/>
        <v>0</v>
      </c>
      <c r="BS17" s="46">
        <f t="shared" si="56"/>
        <v>0</v>
      </c>
      <c r="BT17" s="46">
        <f t="shared" si="56"/>
        <v>0</v>
      </c>
      <c r="BU17" s="46">
        <f t="shared" si="56"/>
        <v>0</v>
      </c>
      <c r="BW17"/>
    </row>
    <row r="18" spans="1:75" x14ac:dyDescent="0.3">
      <c r="A18" s="75">
        <v>10876</v>
      </c>
      <c r="B18" s="75" t="s">
        <v>78</v>
      </c>
      <c r="C18" s="73" t="s">
        <v>27</v>
      </c>
      <c r="D18" s="73" t="s">
        <v>60</v>
      </c>
      <c r="E18" s="74" t="s">
        <v>61</v>
      </c>
      <c r="F18" s="75">
        <v>1</v>
      </c>
      <c r="G18" s="76">
        <v>116.34</v>
      </c>
      <c r="H18" s="77">
        <f t="shared" si="0"/>
        <v>0</v>
      </c>
      <c r="I18" s="78"/>
      <c r="J18" s="78"/>
      <c r="K18" s="78"/>
      <c r="L18" s="78"/>
      <c r="M18" s="78"/>
      <c r="N18" s="78"/>
      <c r="O18" s="78"/>
      <c r="P18" s="78"/>
      <c r="Q18" s="78"/>
      <c r="R18" s="78"/>
      <c r="S18" s="78"/>
      <c r="T18" s="79"/>
      <c r="U18" s="80">
        <v>2.1280000000000001</v>
      </c>
      <c r="V18" s="43">
        <f t="shared" si="1"/>
        <v>0</v>
      </c>
      <c r="W18" s="43">
        <f t="shared" si="2"/>
        <v>0</v>
      </c>
      <c r="X18" s="67">
        <f t="shared" si="3"/>
        <v>0</v>
      </c>
      <c r="Y18" s="67"/>
      <c r="Z18" s="67"/>
      <c r="AA18" s="67"/>
      <c r="AB18" s="67"/>
      <c r="AC18" s="67"/>
      <c r="AD18" s="67"/>
      <c r="AE18" s="67"/>
      <c r="AF18" s="67">
        <v>1</v>
      </c>
      <c r="AG18" s="67"/>
      <c r="AH18" s="67"/>
      <c r="AI18" s="67"/>
      <c r="AJ18" s="67"/>
      <c r="AK18" s="67"/>
      <c r="AL18" s="67"/>
      <c r="AM18" s="67"/>
      <c r="AN18" s="67"/>
      <c r="AO18" s="67">
        <v>1</v>
      </c>
      <c r="AP18" s="67"/>
      <c r="AQ18" s="67">
        <f t="shared" ref="AQ18:AW18" si="57">AJ18*$H$18</f>
        <v>0</v>
      </c>
      <c r="AR18" s="67">
        <f t="shared" si="57"/>
        <v>0</v>
      </c>
      <c r="AS18" s="67">
        <f t="shared" si="57"/>
        <v>0</v>
      </c>
      <c r="AT18" s="67">
        <f t="shared" si="57"/>
        <v>0</v>
      </c>
      <c r="AU18" s="67">
        <f t="shared" si="57"/>
        <v>0</v>
      </c>
      <c r="AV18" s="67">
        <f t="shared" si="57"/>
        <v>0</v>
      </c>
      <c r="AW18" s="67">
        <f t="shared" si="57"/>
        <v>0</v>
      </c>
      <c r="AX18" s="67">
        <f t="shared" si="5"/>
        <v>1</v>
      </c>
      <c r="AY18" s="67"/>
      <c r="AZ18" s="67"/>
      <c r="BA18" s="67"/>
      <c r="BB18" s="67"/>
      <c r="BC18" s="67">
        <v>1</v>
      </c>
      <c r="BD18" s="67"/>
      <c r="BE18" s="67">
        <f t="shared" ref="BE18:BJ18" si="58">AY18*$H$18</f>
        <v>0</v>
      </c>
      <c r="BF18" s="67">
        <f t="shared" si="58"/>
        <v>0</v>
      </c>
      <c r="BG18" s="67">
        <f t="shared" si="58"/>
        <v>0</v>
      </c>
      <c r="BH18" s="67">
        <f t="shared" si="58"/>
        <v>0</v>
      </c>
      <c r="BI18" s="67">
        <f t="shared" si="58"/>
        <v>0</v>
      </c>
      <c r="BJ18" s="67">
        <f t="shared" si="58"/>
        <v>0</v>
      </c>
      <c r="BK18" s="46">
        <f t="shared" ref="BK18:BU18" si="59">Y18*$H$18</f>
        <v>0</v>
      </c>
      <c r="BL18" s="46">
        <f t="shared" si="59"/>
        <v>0</v>
      </c>
      <c r="BM18" s="46">
        <f t="shared" si="59"/>
        <v>0</v>
      </c>
      <c r="BN18" s="46">
        <f t="shared" si="59"/>
        <v>0</v>
      </c>
      <c r="BO18" s="46">
        <f t="shared" si="59"/>
        <v>0</v>
      </c>
      <c r="BP18" s="46">
        <f t="shared" si="59"/>
        <v>0</v>
      </c>
      <c r="BQ18" s="46">
        <f t="shared" si="59"/>
        <v>0</v>
      </c>
      <c r="BR18" s="46">
        <f t="shared" si="59"/>
        <v>0</v>
      </c>
      <c r="BS18" s="46">
        <f t="shared" si="59"/>
        <v>0</v>
      </c>
      <c r="BT18" s="46">
        <f t="shared" si="59"/>
        <v>0</v>
      </c>
      <c r="BU18" s="46">
        <f t="shared" si="59"/>
        <v>0</v>
      </c>
      <c r="BW18"/>
    </row>
    <row r="19" spans="1:75" x14ac:dyDescent="0.3">
      <c r="A19" s="75">
        <v>10909</v>
      </c>
      <c r="B19" s="75" t="s">
        <v>79</v>
      </c>
      <c r="C19" s="73" t="s">
        <v>27</v>
      </c>
      <c r="D19" s="73" t="s">
        <v>60</v>
      </c>
      <c r="E19" s="74" t="s">
        <v>61</v>
      </c>
      <c r="F19" s="75">
        <v>1</v>
      </c>
      <c r="G19" s="76">
        <v>114.84</v>
      </c>
      <c r="H19" s="77">
        <f t="shared" si="0"/>
        <v>0</v>
      </c>
      <c r="I19" s="78"/>
      <c r="J19" s="78"/>
      <c r="K19" s="78"/>
      <c r="L19" s="78"/>
      <c r="M19" s="78"/>
      <c r="N19" s="78"/>
      <c r="O19" s="78"/>
      <c r="P19" s="78"/>
      <c r="Q19" s="78"/>
      <c r="R19" s="78"/>
      <c r="S19" s="78"/>
      <c r="T19" s="79"/>
      <c r="U19" s="80">
        <v>2.0790000000000002</v>
      </c>
      <c r="V19" s="43">
        <f t="shared" si="1"/>
        <v>0</v>
      </c>
      <c r="W19" s="43">
        <f t="shared" si="2"/>
        <v>0</v>
      </c>
      <c r="X19" s="67">
        <f t="shared" si="3"/>
        <v>0</v>
      </c>
      <c r="Y19" s="67"/>
      <c r="Z19" s="67"/>
      <c r="AA19" s="67"/>
      <c r="AB19" s="67"/>
      <c r="AC19" s="67"/>
      <c r="AD19" s="67"/>
      <c r="AE19" s="67"/>
      <c r="AF19" s="67">
        <v>1</v>
      </c>
      <c r="AG19" s="67"/>
      <c r="AH19" s="67"/>
      <c r="AI19" s="67"/>
      <c r="AJ19" s="67"/>
      <c r="AK19" s="67"/>
      <c r="AL19" s="67"/>
      <c r="AM19" s="67"/>
      <c r="AN19" s="67"/>
      <c r="AO19" s="67">
        <v>1</v>
      </c>
      <c r="AP19" s="67"/>
      <c r="AQ19" s="67">
        <f t="shared" ref="AQ19:AW19" si="60">AJ19*$H$19</f>
        <v>0</v>
      </c>
      <c r="AR19" s="67">
        <f t="shared" si="60"/>
        <v>0</v>
      </c>
      <c r="AS19" s="67">
        <f t="shared" si="60"/>
        <v>0</v>
      </c>
      <c r="AT19" s="67">
        <f t="shared" si="60"/>
        <v>0</v>
      </c>
      <c r="AU19" s="67">
        <f t="shared" si="60"/>
        <v>0</v>
      </c>
      <c r="AV19" s="67">
        <f t="shared" si="60"/>
        <v>0</v>
      </c>
      <c r="AW19" s="67">
        <f t="shared" si="60"/>
        <v>0</v>
      </c>
      <c r="AX19" s="67">
        <f t="shared" si="5"/>
        <v>1</v>
      </c>
      <c r="AY19" s="67"/>
      <c r="AZ19" s="67"/>
      <c r="BA19" s="67"/>
      <c r="BB19" s="67"/>
      <c r="BC19" s="67">
        <v>1</v>
      </c>
      <c r="BD19" s="67"/>
      <c r="BE19" s="67">
        <f t="shared" ref="BE19:BJ19" si="61">AY19*$H$19</f>
        <v>0</v>
      </c>
      <c r="BF19" s="67">
        <f t="shared" si="61"/>
        <v>0</v>
      </c>
      <c r="BG19" s="67">
        <f t="shared" si="61"/>
        <v>0</v>
      </c>
      <c r="BH19" s="67">
        <f t="shared" si="61"/>
        <v>0</v>
      </c>
      <c r="BI19" s="67">
        <f t="shared" si="61"/>
        <v>0</v>
      </c>
      <c r="BJ19" s="67">
        <f t="shared" si="61"/>
        <v>0</v>
      </c>
      <c r="BK19" s="46">
        <f t="shared" ref="BK19:BU19" si="62">Y19*$H$19</f>
        <v>0</v>
      </c>
      <c r="BL19" s="46">
        <f t="shared" si="62"/>
        <v>0</v>
      </c>
      <c r="BM19" s="46">
        <f t="shared" si="62"/>
        <v>0</v>
      </c>
      <c r="BN19" s="46">
        <f t="shared" si="62"/>
        <v>0</v>
      </c>
      <c r="BO19" s="46">
        <f t="shared" si="62"/>
        <v>0</v>
      </c>
      <c r="BP19" s="46">
        <f t="shared" si="62"/>
        <v>0</v>
      </c>
      <c r="BQ19" s="46">
        <f t="shared" si="62"/>
        <v>0</v>
      </c>
      <c r="BR19" s="46">
        <f t="shared" si="62"/>
        <v>0</v>
      </c>
      <c r="BS19" s="46">
        <f t="shared" si="62"/>
        <v>0</v>
      </c>
      <c r="BT19" s="46">
        <f t="shared" si="62"/>
        <v>0</v>
      </c>
      <c r="BU19" s="46">
        <f t="shared" si="62"/>
        <v>0</v>
      </c>
      <c r="BW19"/>
    </row>
    <row r="20" spans="1:75" x14ac:dyDescent="0.3">
      <c r="A20" s="75">
        <v>12518</v>
      </c>
      <c r="B20" s="75" t="s">
        <v>80</v>
      </c>
      <c r="C20" s="73" t="s">
        <v>26</v>
      </c>
      <c r="D20" s="73" t="s">
        <v>17</v>
      </c>
      <c r="E20" s="74" t="s">
        <v>61</v>
      </c>
      <c r="F20" s="75">
        <v>3</v>
      </c>
      <c r="G20" s="76">
        <v>130.33000000000001</v>
      </c>
      <c r="H20" s="77">
        <f t="shared" si="0"/>
        <v>0</v>
      </c>
      <c r="I20" s="78"/>
      <c r="J20" s="78"/>
      <c r="K20" s="78"/>
      <c r="L20" s="78"/>
      <c r="M20" s="78"/>
      <c r="N20" s="78"/>
      <c r="O20" s="78"/>
      <c r="P20" s="78"/>
      <c r="Q20" s="78"/>
      <c r="R20" s="78"/>
      <c r="S20" s="78"/>
      <c r="T20" s="79"/>
      <c r="U20" s="80">
        <v>1.94</v>
      </c>
      <c r="V20" s="43">
        <f t="shared" si="1"/>
        <v>0</v>
      </c>
      <c r="W20" s="43">
        <f t="shared" si="2"/>
        <v>0</v>
      </c>
      <c r="X20" s="67">
        <f t="shared" si="3"/>
        <v>0</v>
      </c>
      <c r="Y20" s="67"/>
      <c r="Z20" s="67"/>
      <c r="AA20" s="67"/>
      <c r="AB20" s="67"/>
      <c r="AC20" s="67"/>
      <c r="AD20" s="67"/>
      <c r="AE20" s="67">
        <v>1</v>
      </c>
      <c r="AF20" s="67">
        <v>2</v>
      </c>
      <c r="AG20" s="67"/>
      <c r="AH20" s="67"/>
      <c r="AI20" s="67"/>
      <c r="AJ20" s="67"/>
      <c r="AK20" s="67"/>
      <c r="AL20" s="67"/>
      <c r="AM20" s="67"/>
      <c r="AN20" s="67">
        <v>3</v>
      </c>
      <c r="AO20" s="67"/>
      <c r="AP20" s="67"/>
      <c r="AQ20" s="67">
        <f t="shared" ref="AQ20:AW20" si="63">AJ20*$H$20</f>
        <v>0</v>
      </c>
      <c r="AR20" s="67">
        <f t="shared" si="63"/>
        <v>0</v>
      </c>
      <c r="AS20" s="67">
        <f t="shared" si="63"/>
        <v>0</v>
      </c>
      <c r="AT20" s="67">
        <f t="shared" si="63"/>
        <v>0</v>
      </c>
      <c r="AU20" s="67">
        <f t="shared" si="63"/>
        <v>0</v>
      </c>
      <c r="AV20" s="67">
        <f t="shared" si="63"/>
        <v>0</v>
      </c>
      <c r="AW20" s="67">
        <f t="shared" si="63"/>
        <v>0</v>
      </c>
      <c r="AX20" s="67">
        <f t="shared" si="5"/>
        <v>3</v>
      </c>
      <c r="AY20" s="67"/>
      <c r="AZ20" s="67"/>
      <c r="BA20" s="67"/>
      <c r="BB20" s="67">
        <v>3</v>
      </c>
      <c r="BC20" s="67"/>
      <c r="BD20" s="67"/>
      <c r="BE20" s="67">
        <f t="shared" ref="BE20:BJ20" si="64">AY20*$H$20</f>
        <v>0</v>
      </c>
      <c r="BF20" s="67">
        <f t="shared" si="64"/>
        <v>0</v>
      </c>
      <c r="BG20" s="67">
        <f t="shared" si="64"/>
        <v>0</v>
      </c>
      <c r="BH20" s="67">
        <f t="shared" si="64"/>
        <v>0</v>
      </c>
      <c r="BI20" s="67">
        <f t="shared" si="64"/>
        <v>0</v>
      </c>
      <c r="BJ20" s="67">
        <f t="shared" si="64"/>
        <v>0</v>
      </c>
      <c r="BK20" s="46">
        <f t="shared" ref="BK20:BU20" si="65">Y20*$H$20</f>
        <v>0</v>
      </c>
      <c r="BL20" s="46">
        <f t="shared" si="65"/>
        <v>0</v>
      </c>
      <c r="BM20" s="46">
        <f t="shared" si="65"/>
        <v>0</v>
      </c>
      <c r="BN20" s="46">
        <f t="shared" si="65"/>
        <v>0</v>
      </c>
      <c r="BO20" s="46">
        <f t="shared" si="65"/>
        <v>0</v>
      </c>
      <c r="BP20" s="46">
        <f t="shared" si="65"/>
        <v>0</v>
      </c>
      <c r="BQ20" s="46">
        <f t="shared" si="65"/>
        <v>0</v>
      </c>
      <c r="BR20" s="46">
        <f t="shared" si="65"/>
        <v>0</v>
      </c>
      <c r="BS20" s="46">
        <f t="shared" si="65"/>
        <v>0</v>
      </c>
      <c r="BT20" s="46">
        <f t="shared" si="65"/>
        <v>0</v>
      </c>
      <c r="BU20" s="46">
        <f t="shared" si="65"/>
        <v>0</v>
      </c>
      <c r="BW20"/>
    </row>
    <row r="21" spans="1:75" x14ac:dyDescent="0.3">
      <c r="A21" s="86">
        <v>10827</v>
      </c>
      <c r="B21" s="75" t="s">
        <v>81</v>
      </c>
      <c r="C21" s="73" t="s">
        <v>28</v>
      </c>
      <c r="D21" s="73" t="s">
        <v>15</v>
      </c>
      <c r="E21" s="74" t="s">
        <v>61</v>
      </c>
      <c r="F21" s="75">
        <v>8</v>
      </c>
      <c r="G21" s="76">
        <v>134.18</v>
      </c>
      <c r="H21" s="77">
        <f t="shared" si="0"/>
        <v>0</v>
      </c>
      <c r="I21" s="78"/>
      <c r="J21" s="78"/>
      <c r="K21" s="78"/>
      <c r="L21" s="78"/>
      <c r="M21" s="78"/>
      <c r="N21" s="78"/>
      <c r="O21" s="78"/>
      <c r="P21" s="78"/>
      <c r="Q21" s="78"/>
      <c r="R21" s="78"/>
      <c r="S21" s="78"/>
      <c r="T21" s="79"/>
      <c r="U21" s="80">
        <v>2.484</v>
      </c>
      <c r="V21" s="43">
        <f t="shared" si="1"/>
        <v>0</v>
      </c>
      <c r="W21" s="43">
        <f t="shared" si="2"/>
        <v>0</v>
      </c>
      <c r="X21" s="67">
        <f t="shared" si="3"/>
        <v>0</v>
      </c>
      <c r="Y21" s="67"/>
      <c r="Z21" s="67"/>
      <c r="AA21" s="67">
        <v>6</v>
      </c>
      <c r="AB21" s="67">
        <v>2</v>
      </c>
      <c r="AC21" s="67"/>
      <c r="AD21" s="67"/>
      <c r="AE21" s="67"/>
      <c r="AF21" s="67"/>
      <c r="AG21" s="67"/>
      <c r="AH21" s="67"/>
      <c r="AI21" s="67"/>
      <c r="AJ21" s="67"/>
      <c r="AK21" s="67"/>
      <c r="AL21" s="67">
        <v>8</v>
      </c>
      <c r="AM21" s="67"/>
      <c r="AN21" s="67"/>
      <c r="AO21" s="67"/>
      <c r="AP21" s="67"/>
      <c r="AQ21" s="67">
        <f t="shared" ref="AQ21:AW21" si="66">AJ21*$H$21</f>
        <v>0</v>
      </c>
      <c r="AR21" s="67">
        <f t="shared" si="66"/>
        <v>0</v>
      </c>
      <c r="AS21" s="67">
        <f t="shared" si="66"/>
        <v>0</v>
      </c>
      <c r="AT21" s="67">
        <f t="shared" si="66"/>
        <v>0</v>
      </c>
      <c r="AU21" s="67">
        <f t="shared" si="66"/>
        <v>0</v>
      </c>
      <c r="AV21" s="67">
        <f t="shared" si="66"/>
        <v>0</v>
      </c>
      <c r="AW21" s="67">
        <f t="shared" si="66"/>
        <v>0</v>
      </c>
      <c r="AX21" s="67">
        <f t="shared" si="5"/>
        <v>8</v>
      </c>
      <c r="AY21" s="67"/>
      <c r="AZ21" s="67"/>
      <c r="BA21" s="67"/>
      <c r="BB21" s="67"/>
      <c r="BC21" s="67"/>
      <c r="BD21" s="67">
        <v>8</v>
      </c>
      <c r="BE21" s="67">
        <f t="shared" ref="BE21:BJ21" si="67">AY21*$H$21</f>
        <v>0</v>
      </c>
      <c r="BF21" s="67">
        <f t="shared" si="67"/>
        <v>0</v>
      </c>
      <c r="BG21" s="67">
        <f t="shared" si="67"/>
        <v>0</v>
      </c>
      <c r="BH21" s="67">
        <f t="shared" si="67"/>
        <v>0</v>
      </c>
      <c r="BI21" s="67">
        <f t="shared" si="67"/>
        <v>0</v>
      </c>
      <c r="BJ21" s="67">
        <f t="shared" si="67"/>
        <v>0</v>
      </c>
      <c r="BK21" s="46">
        <f t="shared" ref="BK21:BU21" si="68">Y21*$H$21</f>
        <v>0</v>
      </c>
      <c r="BL21" s="46">
        <f t="shared" si="68"/>
        <v>0</v>
      </c>
      <c r="BM21" s="46">
        <f t="shared" si="68"/>
        <v>0</v>
      </c>
      <c r="BN21" s="46">
        <f t="shared" si="68"/>
        <v>0</v>
      </c>
      <c r="BO21" s="46">
        <f t="shared" si="68"/>
        <v>0</v>
      </c>
      <c r="BP21" s="46">
        <f t="shared" si="68"/>
        <v>0</v>
      </c>
      <c r="BQ21" s="46">
        <f t="shared" si="68"/>
        <v>0</v>
      </c>
      <c r="BR21" s="46">
        <f t="shared" si="68"/>
        <v>0</v>
      </c>
      <c r="BS21" s="46">
        <f t="shared" si="68"/>
        <v>0</v>
      </c>
      <c r="BT21" s="46">
        <f t="shared" si="68"/>
        <v>0</v>
      </c>
      <c r="BU21" s="46">
        <f t="shared" si="68"/>
        <v>0</v>
      </c>
      <c r="BW21"/>
    </row>
    <row r="22" spans="1:75" x14ac:dyDescent="0.3">
      <c r="A22" s="75">
        <v>10890</v>
      </c>
      <c r="B22" s="75" t="s">
        <v>82</v>
      </c>
      <c r="C22" s="73" t="s">
        <v>24</v>
      </c>
      <c r="D22" s="73" t="s">
        <v>17</v>
      </c>
      <c r="E22" s="74" t="s">
        <v>61</v>
      </c>
      <c r="F22" s="75">
        <v>3</v>
      </c>
      <c r="G22" s="76">
        <v>106.23</v>
      </c>
      <c r="H22" s="77">
        <f t="shared" si="0"/>
        <v>0</v>
      </c>
      <c r="I22" s="78"/>
      <c r="J22" s="78"/>
      <c r="K22" s="78"/>
      <c r="L22" s="78"/>
      <c r="M22" s="78"/>
      <c r="N22" s="78"/>
      <c r="O22" s="78"/>
      <c r="P22" s="78"/>
      <c r="Q22" s="78"/>
      <c r="R22" s="78"/>
      <c r="S22" s="78"/>
      <c r="T22" s="79"/>
      <c r="U22" s="80">
        <v>2.2309999999999999</v>
      </c>
      <c r="V22" s="43">
        <f t="shared" si="1"/>
        <v>0</v>
      </c>
      <c r="W22" s="43">
        <f t="shared" si="2"/>
        <v>0</v>
      </c>
      <c r="X22" s="67">
        <f t="shared" si="3"/>
        <v>0</v>
      </c>
      <c r="Y22" s="67"/>
      <c r="Z22" s="67"/>
      <c r="AA22" s="67">
        <v>3</v>
      </c>
      <c r="AB22" s="67"/>
      <c r="AC22" s="67"/>
      <c r="AD22" s="67"/>
      <c r="AE22" s="67"/>
      <c r="AF22" s="67"/>
      <c r="AG22" s="67"/>
      <c r="AH22" s="67"/>
      <c r="AI22" s="67"/>
      <c r="AJ22" s="67"/>
      <c r="AK22" s="67"/>
      <c r="AL22" s="67"/>
      <c r="AM22" s="67"/>
      <c r="AN22" s="67">
        <v>3</v>
      </c>
      <c r="AO22" s="67"/>
      <c r="AP22" s="67"/>
      <c r="AQ22" s="67">
        <f t="shared" ref="AQ22:AW22" si="69">AJ22*$H$22</f>
        <v>0</v>
      </c>
      <c r="AR22" s="67">
        <f t="shared" si="69"/>
        <v>0</v>
      </c>
      <c r="AS22" s="67">
        <f t="shared" si="69"/>
        <v>0</v>
      </c>
      <c r="AT22" s="67">
        <f t="shared" si="69"/>
        <v>0</v>
      </c>
      <c r="AU22" s="67">
        <f t="shared" si="69"/>
        <v>0</v>
      </c>
      <c r="AV22" s="67">
        <f t="shared" si="69"/>
        <v>0</v>
      </c>
      <c r="AW22" s="67">
        <f t="shared" si="69"/>
        <v>0</v>
      </c>
      <c r="AX22" s="67">
        <f t="shared" si="5"/>
        <v>3</v>
      </c>
      <c r="AY22" s="67"/>
      <c r="AZ22" s="67">
        <v>3</v>
      </c>
      <c r="BA22" s="67"/>
      <c r="BB22" s="67"/>
      <c r="BC22" s="67"/>
      <c r="BD22" s="67"/>
      <c r="BE22" s="67">
        <f t="shared" ref="BE22:BJ22" si="70">AY22*$H$22</f>
        <v>0</v>
      </c>
      <c r="BF22" s="67">
        <f t="shared" si="70"/>
        <v>0</v>
      </c>
      <c r="BG22" s="67">
        <f t="shared" si="70"/>
        <v>0</v>
      </c>
      <c r="BH22" s="67">
        <f t="shared" si="70"/>
        <v>0</v>
      </c>
      <c r="BI22" s="67">
        <f t="shared" si="70"/>
        <v>0</v>
      </c>
      <c r="BJ22" s="67">
        <f t="shared" si="70"/>
        <v>0</v>
      </c>
      <c r="BK22" s="46">
        <f t="shared" ref="BK22:BU22" si="71">Y22*$H$22</f>
        <v>0</v>
      </c>
      <c r="BL22" s="46">
        <f t="shared" si="71"/>
        <v>0</v>
      </c>
      <c r="BM22" s="46">
        <f t="shared" si="71"/>
        <v>0</v>
      </c>
      <c r="BN22" s="46">
        <f t="shared" si="71"/>
        <v>0</v>
      </c>
      <c r="BO22" s="46">
        <f t="shared" si="71"/>
        <v>0</v>
      </c>
      <c r="BP22" s="46">
        <f t="shared" si="71"/>
        <v>0</v>
      </c>
      <c r="BQ22" s="46">
        <f t="shared" si="71"/>
        <v>0</v>
      </c>
      <c r="BR22" s="46">
        <f t="shared" si="71"/>
        <v>0</v>
      </c>
      <c r="BS22" s="46">
        <f t="shared" si="71"/>
        <v>0</v>
      </c>
      <c r="BT22" s="46">
        <f t="shared" si="71"/>
        <v>0</v>
      </c>
      <c r="BU22" s="46">
        <f t="shared" si="71"/>
        <v>0</v>
      </c>
      <c r="BW22"/>
    </row>
    <row r="23" spans="1:75" x14ac:dyDescent="0.3">
      <c r="A23" s="75">
        <v>10878</v>
      </c>
      <c r="B23" s="75" t="s">
        <v>83</v>
      </c>
      <c r="C23" s="73" t="s">
        <v>24</v>
      </c>
      <c r="D23" s="73" t="s">
        <v>16</v>
      </c>
      <c r="E23" s="74" t="s">
        <v>61</v>
      </c>
      <c r="F23" s="75">
        <v>8</v>
      </c>
      <c r="G23" s="76">
        <v>189</v>
      </c>
      <c r="H23" s="77">
        <f t="shared" si="0"/>
        <v>0</v>
      </c>
      <c r="I23" s="78"/>
      <c r="J23" s="78"/>
      <c r="K23" s="78"/>
      <c r="L23" s="78"/>
      <c r="M23" s="78"/>
      <c r="N23" s="78"/>
      <c r="O23" s="78"/>
      <c r="P23" s="78"/>
      <c r="Q23" s="78"/>
      <c r="R23" s="78"/>
      <c r="S23" s="78"/>
      <c r="T23" s="79"/>
      <c r="U23" s="80">
        <v>3.74</v>
      </c>
      <c r="V23" s="43">
        <f t="shared" si="1"/>
        <v>0</v>
      </c>
      <c r="W23" s="43">
        <f t="shared" si="2"/>
        <v>0</v>
      </c>
      <c r="X23" s="67">
        <f t="shared" si="3"/>
        <v>0</v>
      </c>
      <c r="Y23" s="67"/>
      <c r="Z23" s="67"/>
      <c r="AA23" s="67">
        <v>8</v>
      </c>
      <c r="AB23" s="67"/>
      <c r="AC23" s="67"/>
      <c r="AD23" s="67"/>
      <c r="AE23" s="67"/>
      <c r="AF23" s="67"/>
      <c r="AG23" s="67"/>
      <c r="AH23" s="67"/>
      <c r="AI23" s="67"/>
      <c r="AJ23" s="67"/>
      <c r="AK23" s="67"/>
      <c r="AL23" s="67"/>
      <c r="AM23" s="67">
        <v>8</v>
      </c>
      <c r="AN23" s="67"/>
      <c r="AO23" s="67"/>
      <c r="AP23" s="67"/>
      <c r="AQ23" s="67">
        <f t="shared" ref="AQ23:AW23" si="72">AJ23*$H$23</f>
        <v>0</v>
      </c>
      <c r="AR23" s="67">
        <f t="shared" si="72"/>
        <v>0</v>
      </c>
      <c r="AS23" s="67">
        <f t="shared" si="72"/>
        <v>0</v>
      </c>
      <c r="AT23" s="67">
        <f t="shared" si="72"/>
        <v>0</v>
      </c>
      <c r="AU23" s="67">
        <f t="shared" si="72"/>
        <v>0</v>
      </c>
      <c r="AV23" s="67">
        <f t="shared" si="72"/>
        <v>0</v>
      </c>
      <c r="AW23" s="67">
        <f t="shared" si="72"/>
        <v>0</v>
      </c>
      <c r="AX23" s="67">
        <f t="shared" si="5"/>
        <v>8</v>
      </c>
      <c r="AY23" s="67"/>
      <c r="AZ23" s="67">
        <v>8</v>
      </c>
      <c r="BA23" s="67"/>
      <c r="BB23" s="67"/>
      <c r="BC23" s="67"/>
      <c r="BD23" s="67"/>
      <c r="BE23" s="67">
        <f t="shared" ref="BE23:BJ23" si="73">AY23*$H$23</f>
        <v>0</v>
      </c>
      <c r="BF23" s="67">
        <f t="shared" si="73"/>
        <v>0</v>
      </c>
      <c r="BG23" s="67">
        <f t="shared" si="73"/>
        <v>0</v>
      </c>
      <c r="BH23" s="67">
        <f t="shared" si="73"/>
        <v>0</v>
      </c>
      <c r="BI23" s="67">
        <f t="shared" si="73"/>
        <v>0</v>
      </c>
      <c r="BJ23" s="67">
        <f t="shared" si="73"/>
        <v>0</v>
      </c>
      <c r="BK23" s="46">
        <f t="shared" ref="BK23:BU23" si="74">Y23*$H$23</f>
        <v>0</v>
      </c>
      <c r="BL23" s="46">
        <f t="shared" si="74"/>
        <v>0</v>
      </c>
      <c r="BM23" s="46">
        <f t="shared" si="74"/>
        <v>0</v>
      </c>
      <c r="BN23" s="46">
        <f t="shared" si="74"/>
        <v>0</v>
      </c>
      <c r="BO23" s="46">
        <f t="shared" si="74"/>
        <v>0</v>
      </c>
      <c r="BP23" s="46">
        <f t="shared" si="74"/>
        <v>0</v>
      </c>
      <c r="BQ23" s="46">
        <f t="shared" si="74"/>
        <v>0</v>
      </c>
      <c r="BR23" s="46">
        <f t="shared" si="74"/>
        <v>0</v>
      </c>
      <c r="BS23" s="46">
        <f t="shared" si="74"/>
        <v>0</v>
      </c>
      <c r="BT23" s="46">
        <f t="shared" si="74"/>
        <v>0</v>
      </c>
      <c r="BU23" s="46">
        <f t="shared" si="74"/>
        <v>0</v>
      </c>
      <c r="BW23"/>
    </row>
    <row r="24" spans="1:75" x14ac:dyDescent="0.3">
      <c r="A24" s="75">
        <v>10835</v>
      </c>
      <c r="B24" s="75" t="s">
        <v>84</v>
      </c>
      <c r="C24" s="73" t="s">
        <v>25</v>
      </c>
      <c r="D24" s="73" t="s">
        <v>15</v>
      </c>
      <c r="E24" s="74" t="s">
        <v>61</v>
      </c>
      <c r="F24" s="75">
        <v>12</v>
      </c>
      <c r="G24" s="76">
        <v>216.9</v>
      </c>
      <c r="H24" s="77">
        <f t="shared" si="0"/>
        <v>0</v>
      </c>
      <c r="I24" s="78"/>
      <c r="J24" s="78"/>
      <c r="K24" s="78"/>
      <c r="L24" s="78"/>
      <c r="M24" s="78"/>
      <c r="N24" s="78"/>
      <c r="O24" s="78"/>
      <c r="P24" s="78"/>
      <c r="Q24" s="78"/>
      <c r="R24" s="78"/>
      <c r="S24" s="78"/>
      <c r="T24" s="79"/>
      <c r="U24" s="80">
        <v>4.0709999999999997</v>
      </c>
      <c r="V24" s="43">
        <f t="shared" si="1"/>
        <v>0</v>
      </c>
      <c r="W24" s="43">
        <f t="shared" si="2"/>
        <v>0</v>
      </c>
      <c r="X24" s="67">
        <f t="shared" si="3"/>
        <v>0</v>
      </c>
      <c r="Y24" s="67"/>
      <c r="Z24" s="67">
        <v>7</v>
      </c>
      <c r="AA24" s="67">
        <v>5</v>
      </c>
      <c r="AB24" s="67"/>
      <c r="AC24" s="67"/>
      <c r="AD24" s="67"/>
      <c r="AE24" s="67"/>
      <c r="AF24" s="67"/>
      <c r="AG24" s="67"/>
      <c r="AH24" s="67"/>
      <c r="AI24" s="67"/>
      <c r="AJ24" s="67"/>
      <c r="AK24" s="67"/>
      <c r="AL24" s="67">
        <v>12</v>
      </c>
      <c r="AM24" s="67"/>
      <c r="AN24" s="67"/>
      <c r="AO24" s="67"/>
      <c r="AP24" s="67"/>
      <c r="AQ24" s="67">
        <f t="shared" ref="AQ24:AW24" si="75">AJ24*$H$24</f>
        <v>0</v>
      </c>
      <c r="AR24" s="67">
        <f t="shared" si="75"/>
        <v>0</v>
      </c>
      <c r="AS24" s="67">
        <f t="shared" si="75"/>
        <v>0</v>
      </c>
      <c r="AT24" s="67">
        <f t="shared" si="75"/>
        <v>0</v>
      </c>
      <c r="AU24" s="67">
        <f t="shared" si="75"/>
        <v>0</v>
      </c>
      <c r="AV24" s="67">
        <f t="shared" si="75"/>
        <v>0</v>
      </c>
      <c r="AW24" s="67">
        <f t="shared" si="75"/>
        <v>0</v>
      </c>
      <c r="AX24" s="67">
        <f t="shared" si="5"/>
        <v>12</v>
      </c>
      <c r="AY24" s="67"/>
      <c r="AZ24" s="67"/>
      <c r="BA24" s="67">
        <v>12</v>
      </c>
      <c r="BB24" s="67"/>
      <c r="BC24" s="67"/>
      <c r="BD24" s="67"/>
      <c r="BE24" s="67">
        <f t="shared" ref="BE24:BJ24" si="76">AY24*$H$24</f>
        <v>0</v>
      </c>
      <c r="BF24" s="67">
        <f t="shared" si="76"/>
        <v>0</v>
      </c>
      <c r="BG24" s="67">
        <f t="shared" si="76"/>
        <v>0</v>
      </c>
      <c r="BH24" s="67">
        <f t="shared" si="76"/>
        <v>0</v>
      </c>
      <c r="BI24" s="67">
        <f t="shared" si="76"/>
        <v>0</v>
      </c>
      <c r="BJ24" s="67">
        <f t="shared" si="76"/>
        <v>0</v>
      </c>
      <c r="BK24" s="46">
        <f t="shared" ref="BK24:BU24" si="77">Y24*$H$24</f>
        <v>0</v>
      </c>
      <c r="BL24" s="46">
        <f t="shared" si="77"/>
        <v>0</v>
      </c>
      <c r="BM24" s="46">
        <f t="shared" si="77"/>
        <v>0</v>
      </c>
      <c r="BN24" s="46">
        <f t="shared" si="77"/>
        <v>0</v>
      </c>
      <c r="BO24" s="46">
        <f t="shared" si="77"/>
        <v>0</v>
      </c>
      <c r="BP24" s="46">
        <f t="shared" si="77"/>
        <v>0</v>
      </c>
      <c r="BQ24" s="46">
        <f t="shared" si="77"/>
        <v>0</v>
      </c>
      <c r="BR24" s="46">
        <f t="shared" si="77"/>
        <v>0</v>
      </c>
      <c r="BS24" s="46">
        <f t="shared" si="77"/>
        <v>0</v>
      </c>
      <c r="BT24" s="46">
        <f t="shared" si="77"/>
        <v>0</v>
      </c>
      <c r="BU24" s="46">
        <f t="shared" si="77"/>
        <v>0</v>
      </c>
      <c r="BW24"/>
    </row>
    <row r="25" spans="1:75" x14ac:dyDescent="0.3">
      <c r="A25" s="75"/>
      <c r="B25" s="84" t="s">
        <v>85</v>
      </c>
      <c r="C25" s="73"/>
      <c r="D25" s="73" t="s">
        <v>72</v>
      </c>
      <c r="E25" s="74"/>
      <c r="F25" s="75">
        <f>SUM(F18:F24)</f>
        <v>36</v>
      </c>
      <c r="G25" s="76">
        <f>SUM(G18:G24)</f>
        <v>1007.8199999999999</v>
      </c>
      <c r="H25" s="77">
        <f t="shared" si="0"/>
        <v>0</v>
      </c>
      <c r="I25" s="78"/>
      <c r="J25" s="78"/>
      <c r="K25" s="78"/>
      <c r="L25" s="78"/>
      <c r="M25" s="78"/>
      <c r="N25" s="78"/>
      <c r="O25" s="78"/>
      <c r="P25" s="78"/>
      <c r="Q25" s="78"/>
      <c r="R25" s="78"/>
      <c r="S25" s="78"/>
      <c r="T25" s="79"/>
      <c r="U25" s="80">
        <f>SUM(U18:U24)</f>
        <v>18.673000000000002</v>
      </c>
      <c r="V25" s="43">
        <f t="shared" si="1"/>
        <v>0</v>
      </c>
      <c r="W25" s="43">
        <f t="shared" si="2"/>
        <v>0</v>
      </c>
      <c r="X25" s="67">
        <f t="shared" si="3"/>
        <v>0</v>
      </c>
      <c r="Y25" s="67">
        <f t="shared" ref="Y25:AI25" si="78">SUM(X18:X24)</f>
        <v>0</v>
      </c>
      <c r="Z25" s="67">
        <f t="shared" si="78"/>
        <v>0</v>
      </c>
      <c r="AA25" s="67">
        <f t="shared" si="78"/>
        <v>7</v>
      </c>
      <c r="AB25" s="67">
        <f t="shared" si="78"/>
        <v>22</v>
      </c>
      <c r="AC25" s="67">
        <f t="shared" si="78"/>
        <v>2</v>
      </c>
      <c r="AD25" s="67">
        <f t="shared" si="78"/>
        <v>0</v>
      </c>
      <c r="AE25" s="67">
        <f t="shared" si="78"/>
        <v>0</v>
      </c>
      <c r="AF25" s="67">
        <f t="shared" si="78"/>
        <v>1</v>
      </c>
      <c r="AG25" s="67">
        <f t="shared" si="78"/>
        <v>4</v>
      </c>
      <c r="AH25" s="67">
        <f t="shared" si="78"/>
        <v>0</v>
      </c>
      <c r="AI25" s="67">
        <f t="shared" si="78"/>
        <v>0</v>
      </c>
      <c r="AJ25" s="67">
        <f t="shared" ref="AJ25:AP25" si="79">SUM(AJ18:AJ24)</f>
        <v>0</v>
      </c>
      <c r="AK25" s="67">
        <f t="shared" si="79"/>
        <v>0</v>
      </c>
      <c r="AL25" s="67">
        <f t="shared" si="79"/>
        <v>20</v>
      </c>
      <c r="AM25" s="67">
        <f t="shared" si="79"/>
        <v>8</v>
      </c>
      <c r="AN25" s="67">
        <f t="shared" si="79"/>
        <v>6</v>
      </c>
      <c r="AO25" s="67">
        <f t="shared" si="79"/>
        <v>2</v>
      </c>
      <c r="AP25" s="67">
        <f t="shared" si="79"/>
        <v>0</v>
      </c>
      <c r="AQ25" s="67">
        <f t="shared" ref="AQ25:AW25" si="80">AJ25*$H$25</f>
        <v>0</v>
      </c>
      <c r="AR25" s="67">
        <f t="shared" si="80"/>
        <v>0</v>
      </c>
      <c r="AS25" s="67">
        <f t="shared" si="80"/>
        <v>0</v>
      </c>
      <c r="AT25" s="67">
        <f t="shared" si="80"/>
        <v>0</v>
      </c>
      <c r="AU25" s="67">
        <f t="shared" si="80"/>
        <v>0</v>
      </c>
      <c r="AV25" s="67">
        <f t="shared" si="80"/>
        <v>0</v>
      </c>
      <c r="AW25" s="67">
        <f t="shared" si="80"/>
        <v>0</v>
      </c>
      <c r="AX25" s="67">
        <f t="shared" si="5"/>
        <v>36</v>
      </c>
      <c r="AY25" s="67">
        <f t="shared" ref="AY25:BD25" si="81">SUM(AY18:AY24)</f>
        <v>0</v>
      </c>
      <c r="AZ25" s="67">
        <f t="shared" si="81"/>
        <v>11</v>
      </c>
      <c r="BA25" s="67">
        <f t="shared" si="81"/>
        <v>12</v>
      </c>
      <c r="BB25" s="67">
        <f t="shared" si="81"/>
        <v>3</v>
      </c>
      <c r="BC25" s="67">
        <f t="shared" si="81"/>
        <v>2</v>
      </c>
      <c r="BD25" s="67">
        <f t="shared" si="81"/>
        <v>8</v>
      </c>
      <c r="BE25" s="67">
        <f t="shared" ref="BE25:BJ25" si="82">AY25*$H$25</f>
        <v>0</v>
      </c>
      <c r="BF25" s="67">
        <f t="shared" si="82"/>
        <v>0</v>
      </c>
      <c r="BG25" s="67">
        <f t="shared" si="82"/>
        <v>0</v>
      </c>
      <c r="BH25" s="67">
        <f t="shared" si="82"/>
        <v>0</v>
      </c>
      <c r="BI25" s="67">
        <f t="shared" si="82"/>
        <v>0</v>
      </c>
      <c r="BJ25" s="67">
        <f t="shared" si="82"/>
        <v>0</v>
      </c>
      <c r="BK25" s="46">
        <f t="shared" ref="BK25:BU25" si="83">Y25*$H$25</f>
        <v>0</v>
      </c>
      <c r="BL25" s="46">
        <f t="shared" si="83"/>
        <v>0</v>
      </c>
      <c r="BM25" s="46">
        <f t="shared" si="83"/>
        <v>0</v>
      </c>
      <c r="BN25" s="46">
        <f t="shared" si="83"/>
        <v>0</v>
      </c>
      <c r="BO25" s="46">
        <f t="shared" si="83"/>
        <v>0</v>
      </c>
      <c r="BP25" s="46">
        <f t="shared" si="83"/>
        <v>0</v>
      </c>
      <c r="BQ25" s="46">
        <f t="shared" si="83"/>
        <v>0</v>
      </c>
      <c r="BR25" s="46">
        <f t="shared" si="83"/>
        <v>0</v>
      </c>
      <c r="BS25" s="46">
        <f t="shared" si="83"/>
        <v>0</v>
      </c>
      <c r="BT25" s="46">
        <f t="shared" si="83"/>
        <v>0</v>
      </c>
      <c r="BU25" s="46">
        <f t="shared" si="83"/>
        <v>0</v>
      </c>
      <c r="BW25"/>
    </row>
    <row r="26" spans="1:75" ht="13.8" customHeight="1" x14ac:dyDescent="0.3">
      <c r="A26" s="87"/>
      <c r="B26" s="134" t="s">
        <v>86</v>
      </c>
      <c r="C26" s="88"/>
      <c r="D26" s="88"/>
      <c r="E26" s="89"/>
      <c r="F26" s="87"/>
      <c r="G26" s="90"/>
      <c r="H26" s="91"/>
      <c r="I26" s="92"/>
      <c r="J26" s="92"/>
      <c r="K26" s="92"/>
      <c r="L26" s="92"/>
      <c r="M26" s="92"/>
      <c r="N26" s="92"/>
      <c r="O26" s="92"/>
      <c r="P26" s="92"/>
      <c r="Q26" s="92"/>
      <c r="R26" s="92"/>
      <c r="S26" s="92"/>
      <c r="T26" s="93"/>
      <c r="U26" s="94"/>
      <c r="V26" s="95"/>
      <c r="W26" s="95"/>
      <c r="X26" s="67">
        <f t="shared" si="3"/>
        <v>0</v>
      </c>
      <c r="Y26" s="67"/>
      <c r="Z26" s="67"/>
      <c r="AA26" s="67"/>
      <c r="AB26" s="67"/>
      <c r="AC26" s="67"/>
      <c r="AD26" s="67"/>
      <c r="AE26" s="67"/>
      <c r="AF26" s="67"/>
      <c r="AG26" s="67"/>
      <c r="AH26" s="67"/>
      <c r="AI26" s="67"/>
      <c r="AJ26" s="67"/>
      <c r="AK26" s="67"/>
      <c r="AL26" s="67"/>
      <c r="AM26" s="67"/>
      <c r="AN26" s="67"/>
      <c r="AO26" s="67"/>
      <c r="AP26" s="67"/>
      <c r="AQ26" s="67">
        <f t="shared" ref="AQ26:AW26" si="84">AJ26*$H$26</f>
        <v>0</v>
      </c>
      <c r="AR26" s="67">
        <f t="shared" si="84"/>
        <v>0</v>
      </c>
      <c r="AS26" s="67">
        <f t="shared" si="84"/>
        <v>0</v>
      </c>
      <c r="AT26" s="67">
        <f t="shared" si="84"/>
        <v>0</v>
      </c>
      <c r="AU26" s="67">
        <f t="shared" si="84"/>
        <v>0</v>
      </c>
      <c r="AV26" s="67">
        <f t="shared" si="84"/>
        <v>0</v>
      </c>
      <c r="AW26" s="67">
        <f t="shared" si="84"/>
        <v>0</v>
      </c>
      <c r="AX26" s="67">
        <f t="shared" si="5"/>
        <v>0</v>
      </c>
      <c r="AY26" s="67"/>
      <c r="AZ26" s="67"/>
      <c r="BA26" s="67"/>
      <c r="BB26" s="67"/>
      <c r="BC26" s="67"/>
      <c r="BD26" s="67"/>
      <c r="BE26" s="67">
        <f t="shared" ref="BE26:BJ26" si="85">AY26*$H$26</f>
        <v>0</v>
      </c>
      <c r="BF26" s="67">
        <f t="shared" si="85"/>
        <v>0</v>
      </c>
      <c r="BG26" s="67">
        <f t="shared" si="85"/>
        <v>0</v>
      </c>
      <c r="BH26" s="67">
        <f t="shared" si="85"/>
        <v>0</v>
      </c>
      <c r="BI26" s="67">
        <f t="shared" si="85"/>
        <v>0</v>
      </c>
      <c r="BJ26" s="67">
        <f t="shared" si="85"/>
        <v>0</v>
      </c>
      <c r="BK26" s="46">
        <f t="shared" ref="BK26:BU26" si="86">Y26*$H$26</f>
        <v>0</v>
      </c>
      <c r="BL26" s="46">
        <f t="shared" si="86"/>
        <v>0</v>
      </c>
      <c r="BM26" s="46">
        <f t="shared" si="86"/>
        <v>0</v>
      </c>
      <c r="BN26" s="46">
        <f t="shared" si="86"/>
        <v>0</v>
      </c>
      <c r="BO26" s="46">
        <f t="shared" si="86"/>
        <v>0</v>
      </c>
      <c r="BP26" s="46">
        <f t="shared" si="86"/>
        <v>0</v>
      </c>
      <c r="BQ26" s="46">
        <f t="shared" si="86"/>
        <v>0</v>
      </c>
      <c r="BR26" s="46">
        <f t="shared" si="86"/>
        <v>0</v>
      </c>
      <c r="BS26" s="46">
        <f t="shared" si="86"/>
        <v>0</v>
      </c>
      <c r="BT26" s="46">
        <f t="shared" si="86"/>
        <v>0</v>
      </c>
      <c r="BU26" s="46">
        <f t="shared" si="86"/>
        <v>0</v>
      </c>
      <c r="BW26"/>
    </row>
    <row r="27" spans="1:75" x14ac:dyDescent="0.3">
      <c r="A27" s="87"/>
      <c r="B27" s="134"/>
      <c r="C27" s="88"/>
      <c r="D27" s="88"/>
      <c r="E27" s="96"/>
      <c r="F27" s="87"/>
      <c r="G27" s="90"/>
      <c r="H27" s="91"/>
      <c r="I27" s="92"/>
      <c r="J27" s="92"/>
      <c r="K27" s="92"/>
      <c r="L27" s="92"/>
      <c r="M27" s="92"/>
      <c r="N27" s="92"/>
      <c r="O27" s="92"/>
      <c r="P27" s="92"/>
      <c r="Q27" s="92"/>
      <c r="R27" s="92"/>
      <c r="S27" s="92"/>
      <c r="T27" s="93"/>
      <c r="U27" s="94"/>
      <c r="V27" s="95"/>
      <c r="W27" s="95"/>
      <c r="X27" s="67">
        <f t="shared" si="3"/>
        <v>0</v>
      </c>
      <c r="Y27" s="67"/>
      <c r="Z27" s="67"/>
      <c r="AA27" s="67"/>
      <c r="AB27" s="67"/>
      <c r="AC27" s="67"/>
      <c r="AD27" s="67"/>
      <c r="AE27" s="67"/>
      <c r="AF27" s="67"/>
      <c r="AG27" s="67"/>
      <c r="AH27" s="67"/>
      <c r="AI27" s="67"/>
      <c r="AJ27" s="67"/>
      <c r="AK27" s="67"/>
      <c r="AL27" s="67"/>
      <c r="AM27" s="67"/>
      <c r="AN27" s="67"/>
      <c r="AO27" s="67"/>
      <c r="AP27" s="67"/>
      <c r="AQ27" s="67">
        <f t="shared" ref="AQ27:AW27" si="87">AJ27*$H$27</f>
        <v>0</v>
      </c>
      <c r="AR27" s="67">
        <f t="shared" si="87"/>
        <v>0</v>
      </c>
      <c r="AS27" s="67">
        <f t="shared" si="87"/>
        <v>0</v>
      </c>
      <c r="AT27" s="67">
        <f t="shared" si="87"/>
        <v>0</v>
      </c>
      <c r="AU27" s="67">
        <f t="shared" si="87"/>
        <v>0</v>
      </c>
      <c r="AV27" s="67">
        <f t="shared" si="87"/>
        <v>0</v>
      </c>
      <c r="AW27" s="67">
        <f t="shared" si="87"/>
        <v>0</v>
      </c>
      <c r="AX27" s="67">
        <f t="shared" si="5"/>
        <v>0</v>
      </c>
      <c r="AY27" s="67"/>
      <c r="AZ27" s="67"/>
      <c r="BA27" s="67"/>
      <c r="BB27" s="67"/>
      <c r="BC27" s="67"/>
      <c r="BD27" s="67"/>
      <c r="BE27" s="67">
        <f t="shared" ref="BE27:BJ27" si="88">AY27*$H$27</f>
        <v>0</v>
      </c>
      <c r="BF27" s="67">
        <f t="shared" si="88"/>
        <v>0</v>
      </c>
      <c r="BG27" s="67">
        <f t="shared" si="88"/>
        <v>0</v>
      </c>
      <c r="BH27" s="67">
        <f t="shared" si="88"/>
        <v>0</v>
      </c>
      <c r="BI27" s="67">
        <f t="shared" si="88"/>
        <v>0</v>
      </c>
      <c r="BJ27" s="67">
        <f t="shared" si="88"/>
        <v>0</v>
      </c>
      <c r="BK27" s="46">
        <f t="shared" ref="BK27:BU27" si="89">Y27*$H$27</f>
        <v>0</v>
      </c>
      <c r="BL27" s="46">
        <f t="shared" si="89"/>
        <v>0</v>
      </c>
      <c r="BM27" s="46">
        <f t="shared" si="89"/>
        <v>0</v>
      </c>
      <c r="BN27" s="46">
        <f t="shared" si="89"/>
        <v>0</v>
      </c>
      <c r="BO27" s="46">
        <f t="shared" si="89"/>
        <v>0</v>
      </c>
      <c r="BP27" s="46">
        <f t="shared" si="89"/>
        <v>0</v>
      </c>
      <c r="BQ27" s="46">
        <f t="shared" si="89"/>
        <v>0</v>
      </c>
      <c r="BR27" s="46">
        <f t="shared" si="89"/>
        <v>0</v>
      </c>
      <c r="BS27" s="46">
        <f t="shared" si="89"/>
        <v>0</v>
      </c>
      <c r="BT27" s="46">
        <f t="shared" si="89"/>
        <v>0</v>
      </c>
      <c r="BU27" s="46">
        <f t="shared" si="89"/>
        <v>0</v>
      </c>
      <c r="BW27"/>
    </row>
    <row r="28" spans="1:75" x14ac:dyDescent="0.3">
      <c r="A28" s="87"/>
      <c r="B28" s="134"/>
      <c r="C28" s="88"/>
      <c r="D28" s="88"/>
      <c r="E28" s="89"/>
      <c r="F28" s="87"/>
      <c r="G28" s="90"/>
      <c r="H28" s="91"/>
      <c r="I28" s="92"/>
      <c r="J28" s="92"/>
      <c r="K28" s="92"/>
      <c r="L28" s="92"/>
      <c r="M28" s="92"/>
      <c r="N28" s="92"/>
      <c r="O28" s="92"/>
      <c r="P28" s="92"/>
      <c r="Q28" s="92"/>
      <c r="R28" s="92"/>
      <c r="S28" s="92"/>
      <c r="T28" s="93"/>
      <c r="U28" s="94"/>
      <c r="V28" s="95"/>
      <c r="W28" s="95"/>
      <c r="X28" s="67">
        <f t="shared" si="3"/>
        <v>0</v>
      </c>
      <c r="Y28" s="67"/>
      <c r="Z28" s="67"/>
      <c r="AA28" s="67"/>
      <c r="AB28" s="67"/>
      <c r="AC28" s="67"/>
      <c r="AD28" s="67"/>
      <c r="AE28" s="67"/>
      <c r="AF28" s="67"/>
      <c r="AG28" s="67"/>
      <c r="AH28" s="67"/>
      <c r="AI28" s="67"/>
      <c r="AJ28" s="67"/>
      <c r="AK28" s="67"/>
      <c r="AL28" s="67"/>
      <c r="AM28" s="67"/>
      <c r="AN28" s="67"/>
      <c r="AO28" s="67"/>
      <c r="AP28" s="67"/>
      <c r="AQ28" s="67">
        <f t="shared" ref="AQ28:AW28" si="90">AJ28*$H$28</f>
        <v>0</v>
      </c>
      <c r="AR28" s="67">
        <f t="shared" si="90"/>
        <v>0</v>
      </c>
      <c r="AS28" s="67">
        <f t="shared" si="90"/>
        <v>0</v>
      </c>
      <c r="AT28" s="67">
        <f t="shared" si="90"/>
        <v>0</v>
      </c>
      <c r="AU28" s="67">
        <f t="shared" si="90"/>
        <v>0</v>
      </c>
      <c r="AV28" s="67">
        <f t="shared" si="90"/>
        <v>0</v>
      </c>
      <c r="AW28" s="67">
        <f t="shared" si="90"/>
        <v>0</v>
      </c>
      <c r="AX28" s="67">
        <f t="shared" si="5"/>
        <v>0</v>
      </c>
      <c r="AY28" s="67"/>
      <c r="AZ28" s="67"/>
      <c r="BA28" s="67"/>
      <c r="BB28" s="67"/>
      <c r="BC28" s="67"/>
      <c r="BD28" s="67"/>
      <c r="BE28" s="67">
        <f t="shared" ref="BE28:BJ28" si="91">AY28*$H$28</f>
        <v>0</v>
      </c>
      <c r="BF28" s="67">
        <f t="shared" si="91"/>
        <v>0</v>
      </c>
      <c r="BG28" s="67">
        <f t="shared" si="91"/>
        <v>0</v>
      </c>
      <c r="BH28" s="67">
        <f t="shared" si="91"/>
        <v>0</v>
      </c>
      <c r="BI28" s="67">
        <f t="shared" si="91"/>
        <v>0</v>
      </c>
      <c r="BJ28" s="67">
        <f t="shared" si="91"/>
        <v>0</v>
      </c>
      <c r="BK28" s="46">
        <f t="shared" ref="BK28:BU28" si="92">Y28*$H$28</f>
        <v>0</v>
      </c>
      <c r="BL28" s="46">
        <f t="shared" si="92"/>
        <v>0</v>
      </c>
      <c r="BM28" s="46">
        <f t="shared" si="92"/>
        <v>0</v>
      </c>
      <c r="BN28" s="46">
        <f t="shared" si="92"/>
        <v>0</v>
      </c>
      <c r="BO28" s="46">
        <f t="shared" si="92"/>
        <v>0</v>
      </c>
      <c r="BP28" s="46">
        <f t="shared" si="92"/>
        <v>0</v>
      </c>
      <c r="BQ28" s="46">
        <f t="shared" si="92"/>
        <v>0</v>
      </c>
      <c r="BR28" s="46">
        <f t="shared" si="92"/>
        <v>0</v>
      </c>
      <c r="BS28" s="46">
        <f t="shared" si="92"/>
        <v>0</v>
      </c>
      <c r="BT28" s="46">
        <f t="shared" si="92"/>
        <v>0</v>
      </c>
      <c r="BU28" s="46">
        <f t="shared" si="92"/>
        <v>0</v>
      </c>
      <c r="BW28"/>
    </row>
    <row r="29" spans="1:75" x14ac:dyDescent="0.3">
      <c r="A29" s="87"/>
      <c r="B29" s="134"/>
      <c r="C29" s="88"/>
      <c r="D29" s="88"/>
      <c r="E29" s="89"/>
      <c r="F29" s="87"/>
      <c r="G29" s="90"/>
      <c r="H29" s="91"/>
      <c r="I29" s="92"/>
      <c r="J29" s="92"/>
      <c r="K29" s="92"/>
      <c r="L29" s="92"/>
      <c r="M29" s="92"/>
      <c r="N29" s="92"/>
      <c r="O29" s="92"/>
      <c r="P29" s="92"/>
      <c r="Q29" s="92"/>
      <c r="R29" s="92"/>
      <c r="S29" s="92"/>
      <c r="T29" s="93"/>
      <c r="U29" s="94"/>
      <c r="V29" s="95"/>
      <c r="W29" s="95"/>
      <c r="X29" s="67">
        <f t="shared" si="3"/>
        <v>0</v>
      </c>
      <c r="Y29" s="67"/>
      <c r="Z29" s="67"/>
      <c r="AA29" s="67"/>
      <c r="AB29" s="67"/>
      <c r="AC29" s="67"/>
      <c r="AD29" s="67"/>
      <c r="AE29" s="67"/>
      <c r="AF29" s="67"/>
      <c r="AG29" s="67"/>
      <c r="AH29" s="67"/>
      <c r="AI29" s="67"/>
      <c r="AJ29" s="67"/>
      <c r="AK29" s="67"/>
      <c r="AL29" s="67"/>
      <c r="AM29" s="67"/>
      <c r="AN29" s="67"/>
      <c r="AO29" s="67"/>
      <c r="AP29" s="67"/>
      <c r="AQ29" s="67">
        <f t="shared" ref="AQ29:AW29" si="93">AJ29*$H$29</f>
        <v>0</v>
      </c>
      <c r="AR29" s="67">
        <f t="shared" si="93"/>
        <v>0</v>
      </c>
      <c r="AS29" s="67">
        <f t="shared" si="93"/>
        <v>0</v>
      </c>
      <c r="AT29" s="67">
        <f t="shared" si="93"/>
        <v>0</v>
      </c>
      <c r="AU29" s="67">
        <f t="shared" si="93"/>
        <v>0</v>
      </c>
      <c r="AV29" s="67">
        <f t="shared" si="93"/>
        <v>0</v>
      </c>
      <c r="AW29" s="67">
        <f t="shared" si="93"/>
        <v>0</v>
      </c>
      <c r="AX29" s="67">
        <f t="shared" si="5"/>
        <v>0</v>
      </c>
      <c r="AY29" s="67"/>
      <c r="AZ29" s="67"/>
      <c r="BA29" s="67"/>
      <c r="BB29" s="67"/>
      <c r="BC29" s="67"/>
      <c r="BD29" s="67"/>
      <c r="BE29" s="67">
        <f t="shared" ref="BE29:BJ29" si="94">AY29*$H$29</f>
        <v>0</v>
      </c>
      <c r="BF29" s="67">
        <f t="shared" si="94"/>
        <v>0</v>
      </c>
      <c r="BG29" s="67">
        <f t="shared" si="94"/>
        <v>0</v>
      </c>
      <c r="BH29" s="67">
        <f t="shared" si="94"/>
        <v>0</v>
      </c>
      <c r="BI29" s="67">
        <f t="shared" si="94"/>
        <v>0</v>
      </c>
      <c r="BJ29" s="67">
        <f t="shared" si="94"/>
        <v>0</v>
      </c>
      <c r="BK29" s="46">
        <f t="shared" ref="BK29:BU29" si="95">Y29*$H$29</f>
        <v>0</v>
      </c>
      <c r="BL29" s="46">
        <f t="shared" si="95"/>
        <v>0</v>
      </c>
      <c r="BM29" s="46">
        <f t="shared" si="95"/>
        <v>0</v>
      </c>
      <c r="BN29" s="46">
        <f t="shared" si="95"/>
        <v>0</v>
      </c>
      <c r="BO29" s="46">
        <f t="shared" si="95"/>
        <v>0</v>
      </c>
      <c r="BP29" s="46">
        <f t="shared" si="95"/>
        <v>0</v>
      </c>
      <c r="BQ29" s="46">
        <f t="shared" si="95"/>
        <v>0</v>
      </c>
      <c r="BR29" s="46">
        <f t="shared" si="95"/>
        <v>0</v>
      </c>
      <c r="BS29" s="46">
        <f t="shared" si="95"/>
        <v>0</v>
      </c>
      <c r="BT29" s="46">
        <f t="shared" si="95"/>
        <v>0</v>
      </c>
      <c r="BU29" s="46">
        <f t="shared" si="95"/>
        <v>0</v>
      </c>
      <c r="BW29"/>
    </row>
    <row r="30" spans="1:75" x14ac:dyDescent="0.3">
      <c r="A30" s="87"/>
      <c r="B30" s="134"/>
      <c r="C30" s="88"/>
      <c r="D30" s="88"/>
      <c r="E30" s="89"/>
      <c r="F30" s="87"/>
      <c r="G30" s="90"/>
      <c r="H30" s="91"/>
      <c r="I30" s="92"/>
      <c r="J30" s="92"/>
      <c r="K30" s="92"/>
      <c r="L30" s="92"/>
      <c r="M30" s="92"/>
      <c r="N30" s="92"/>
      <c r="O30" s="92"/>
      <c r="P30" s="92"/>
      <c r="Q30" s="92"/>
      <c r="R30" s="92"/>
      <c r="S30" s="92"/>
      <c r="T30" s="93"/>
      <c r="U30" s="94"/>
      <c r="V30" s="95"/>
      <c r="W30" s="95"/>
      <c r="X30" s="67">
        <f t="shared" si="3"/>
        <v>0</v>
      </c>
      <c r="Y30" s="67"/>
      <c r="Z30" s="67"/>
      <c r="AA30" s="67"/>
      <c r="AB30" s="67"/>
      <c r="AC30" s="67"/>
      <c r="AD30" s="67"/>
      <c r="AE30" s="67"/>
      <c r="AF30" s="67"/>
      <c r="AG30" s="67"/>
      <c r="AH30" s="67"/>
      <c r="AI30" s="67"/>
      <c r="AJ30" s="67"/>
      <c r="AK30" s="67"/>
      <c r="AL30" s="67"/>
      <c r="AM30" s="67"/>
      <c r="AN30" s="67"/>
      <c r="AO30" s="67"/>
      <c r="AP30" s="67"/>
      <c r="AQ30" s="67">
        <f t="shared" ref="AQ30:AW30" si="96">AJ30*$H$30</f>
        <v>0</v>
      </c>
      <c r="AR30" s="67">
        <f t="shared" si="96"/>
        <v>0</v>
      </c>
      <c r="AS30" s="67">
        <f t="shared" si="96"/>
        <v>0</v>
      </c>
      <c r="AT30" s="67">
        <f t="shared" si="96"/>
        <v>0</v>
      </c>
      <c r="AU30" s="67">
        <f t="shared" si="96"/>
        <v>0</v>
      </c>
      <c r="AV30" s="67">
        <f t="shared" si="96"/>
        <v>0</v>
      </c>
      <c r="AW30" s="67">
        <f t="shared" si="96"/>
        <v>0</v>
      </c>
      <c r="AX30" s="67">
        <f t="shared" si="5"/>
        <v>0</v>
      </c>
      <c r="AY30" s="67"/>
      <c r="AZ30" s="67"/>
      <c r="BA30" s="67"/>
      <c r="BB30" s="67"/>
      <c r="BC30" s="67"/>
      <c r="BD30" s="67"/>
      <c r="BE30" s="67">
        <f t="shared" ref="BE30:BJ30" si="97">AY30*$H$30</f>
        <v>0</v>
      </c>
      <c r="BF30" s="67">
        <f t="shared" si="97"/>
        <v>0</v>
      </c>
      <c r="BG30" s="67">
        <f t="shared" si="97"/>
        <v>0</v>
      </c>
      <c r="BH30" s="67">
        <f t="shared" si="97"/>
        <v>0</v>
      </c>
      <c r="BI30" s="67">
        <f t="shared" si="97"/>
        <v>0</v>
      </c>
      <c r="BJ30" s="67">
        <f t="shared" si="97"/>
        <v>0</v>
      </c>
      <c r="BK30" s="46">
        <f t="shared" ref="BK30:BU30" si="98">Y30*$H$30</f>
        <v>0</v>
      </c>
      <c r="BL30" s="46">
        <f t="shared" si="98"/>
        <v>0</v>
      </c>
      <c r="BM30" s="46">
        <f t="shared" si="98"/>
        <v>0</v>
      </c>
      <c r="BN30" s="46">
        <f t="shared" si="98"/>
        <v>0</v>
      </c>
      <c r="BO30" s="46">
        <f t="shared" si="98"/>
        <v>0</v>
      </c>
      <c r="BP30" s="46">
        <f t="shared" si="98"/>
        <v>0</v>
      </c>
      <c r="BQ30" s="46">
        <f t="shared" si="98"/>
        <v>0</v>
      </c>
      <c r="BR30" s="46">
        <f t="shared" si="98"/>
        <v>0</v>
      </c>
      <c r="BS30" s="46">
        <f t="shared" si="98"/>
        <v>0</v>
      </c>
      <c r="BT30" s="46">
        <f t="shared" si="98"/>
        <v>0</v>
      </c>
      <c r="BU30" s="46">
        <f t="shared" si="98"/>
        <v>0</v>
      </c>
      <c r="BW30"/>
    </row>
    <row r="31" spans="1:75" x14ac:dyDescent="0.3">
      <c r="A31" s="87"/>
      <c r="B31" s="134"/>
      <c r="C31" s="88"/>
      <c r="D31" s="88"/>
      <c r="E31" s="89"/>
      <c r="F31" s="87"/>
      <c r="G31" s="90"/>
      <c r="H31" s="91"/>
      <c r="I31" s="92"/>
      <c r="J31" s="92"/>
      <c r="K31" s="92"/>
      <c r="L31" s="92"/>
      <c r="M31" s="92"/>
      <c r="N31" s="92"/>
      <c r="O31" s="92"/>
      <c r="P31" s="92"/>
      <c r="Q31" s="92"/>
      <c r="R31" s="92"/>
      <c r="S31" s="92"/>
      <c r="T31" s="93"/>
      <c r="U31" s="94"/>
      <c r="V31" s="95"/>
      <c r="W31" s="95"/>
      <c r="X31" s="67">
        <f t="shared" si="3"/>
        <v>0</v>
      </c>
      <c r="Y31" s="67"/>
      <c r="Z31" s="67"/>
      <c r="AA31" s="67"/>
      <c r="AB31" s="67"/>
      <c r="AC31" s="67"/>
      <c r="AD31" s="67"/>
      <c r="AE31" s="67"/>
      <c r="AF31" s="67"/>
      <c r="AG31" s="67"/>
      <c r="AH31" s="67"/>
      <c r="AI31" s="67"/>
      <c r="AJ31" s="67"/>
      <c r="AK31" s="67"/>
      <c r="AL31" s="67"/>
      <c r="AM31" s="67"/>
      <c r="AN31" s="67"/>
      <c r="AO31" s="67"/>
      <c r="AP31" s="67"/>
      <c r="AQ31" s="67">
        <f t="shared" ref="AQ31:AW31" si="99">AJ31*$H$31</f>
        <v>0</v>
      </c>
      <c r="AR31" s="67">
        <f t="shared" si="99"/>
        <v>0</v>
      </c>
      <c r="AS31" s="67">
        <f t="shared" si="99"/>
        <v>0</v>
      </c>
      <c r="AT31" s="67">
        <f t="shared" si="99"/>
        <v>0</v>
      </c>
      <c r="AU31" s="67">
        <f t="shared" si="99"/>
        <v>0</v>
      </c>
      <c r="AV31" s="67">
        <f t="shared" si="99"/>
        <v>0</v>
      </c>
      <c r="AW31" s="67">
        <f t="shared" si="99"/>
        <v>0</v>
      </c>
      <c r="AX31" s="67">
        <f t="shared" si="5"/>
        <v>0</v>
      </c>
      <c r="AY31" s="67"/>
      <c r="AZ31" s="67"/>
      <c r="BA31" s="67"/>
      <c r="BB31" s="67"/>
      <c r="BC31" s="67"/>
      <c r="BD31" s="67"/>
      <c r="BE31" s="67">
        <f t="shared" ref="BE31:BJ31" si="100">AY31*$H$31</f>
        <v>0</v>
      </c>
      <c r="BF31" s="67">
        <f t="shared" si="100"/>
        <v>0</v>
      </c>
      <c r="BG31" s="67">
        <f t="shared" si="100"/>
        <v>0</v>
      </c>
      <c r="BH31" s="67">
        <f t="shared" si="100"/>
        <v>0</v>
      </c>
      <c r="BI31" s="67">
        <f t="shared" si="100"/>
        <v>0</v>
      </c>
      <c r="BJ31" s="67">
        <f t="shared" si="100"/>
        <v>0</v>
      </c>
      <c r="BK31" s="46">
        <f t="shared" ref="BK31:BU31" si="101">Y31*$H$31</f>
        <v>0</v>
      </c>
      <c r="BL31" s="46">
        <f t="shared" si="101"/>
        <v>0</v>
      </c>
      <c r="BM31" s="46">
        <f t="shared" si="101"/>
        <v>0</v>
      </c>
      <c r="BN31" s="46">
        <f t="shared" si="101"/>
        <v>0</v>
      </c>
      <c r="BO31" s="46">
        <f t="shared" si="101"/>
        <v>0</v>
      </c>
      <c r="BP31" s="46">
        <f t="shared" si="101"/>
        <v>0</v>
      </c>
      <c r="BQ31" s="46">
        <f t="shared" si="101"/>
        <v>0</v>
      </c>
      <c r="BR31" s="46">
        <f t="shared" si="101"/>
        <v>0</v>
      </c>
      <c r="BS31" s="46">
        <f t="shared" si="101"/>
        <v>0</v>
      </c>
      <c r="BT31" s="46">
        <f t="shared" si="101"/>
        <v>0</v>
      </c>
      <c r="BU31" s="46">
        <f t="shared" si="101"/>
        <v>0</v>
      </c>
      <c r="BW31"/>
    </row>
    <row r="32" spans="1:75" x14ac:dyDescent="0.3">
      <c r="A32" s="75"/>
      <c r="B32" s="84" t="s">
        <v>87</v>
      </c>
      <c r="C32" s="73"/>
      <c r="D32" s="73" t="s">
        <v>72</v>
      </c>
      <c r="E32" s="74"/>
      <c r="F32" s="75">
        <f>SUM(F26:F31)</f>
        <v>0</v>
      </c>
      <c r="G32" s="76">
        <f>SUM(G26:G31)</f>
        <v>0</v>
      </c>
      <c r="H32" s="77">
        <f t="shared" ref="H32:H73" si="102">SUM(I32:T32)</f>
        <v>0</v>
      </c>
      <c r="I32" s="78"/>
      <c r="J32" s="78"/>
      <c r="K32" s="78"/>
      <c r="L32" s="78"/>
      <c r="M32" s="78"/>
      <c r="N32" s="78"/>
      <c r="O32" s="78"/>
      <c r="P32" s="78"/>
      <c r="Q32" s="78"/>
      <c r="R32" s="78"/>
      <c r="S32" s="78"/>
      <c r="T32" s="79"/>
      <c r="U32" s="80">
        <f>SUM(U26:U31)</f>
        <v>0</v>
      </c>
      <c r="V32" s="43">
        <f t="shared" ref="V32:V73" si="103">H32*U32</f>
        <v>0</v>
      </c>
      <c r="W32" s="43">
        <f t="shared" ref="W32:W73" si="104">H32*G32</f>
        <v>0</v>
      </c>
      <c r="X32" s="67">
        <f t="shared" si="3"/>
        <v>0</v>
      </c>
      <c r="Y32" s="67">
        <f t="shared" ref="Y32:AP32" si="105">SUM(Y26:Y31)</f>
        <v>0</v>
      </c>
      <c r="Z32" s="67">
        <f t="shared" si="105"/>
        <v>0</v>
      </c>
      <c r="AA32" s="67">
        <f t="shared" si="105"/>
        <v>0</v>
      </c>
      <c r="AB32" s="67">
        <f t="shared" si="105"/>
        <v>0</v>
      </c>
      <c r="AC32" s="67">
        <f t="shared" si="105"/>
        <v>0</v>
      </c>
      <c r="AD32" s="67">
        <f t="shared" si="105"/>
        <v>0</v>
      </c>
      <c r="AE32" s="67">
        <f t="shared" si="105"/>
        <v>0</v>
      </c>
      <c r="AF32" s="67">
        <f t="shared" si="105"/>
        <v>0</v>
      </c>
      <c r="AG32" s="67">
        <f t="shared" si="105"/>
        <v>0</v>
      </c>
      <c r="AH32" s="67">
        <f t="shared" si="105"/>
        <v>0</v>
      </c>
      <c r="AI32" s="67">
        <f t="shared" si="105"/>
        <v>0</v>
      </c>
      <c r="AJ32" s="67">
        <f t="shared" si="105"/>
        <v>0</v>
      </c>
      <c r="AK32" s="67">
        <f t="shared" si="105"/>
        <v>0</v>
      </c>
      <c r="AL32" s="67">
        <f t="shared" si="105"/>
        <v>0</v>
      </c>
      <c r="AM32" s="67">
        <f t="shared" si="105"/>
        <v>0</v>
      </c>
      <c r="AN32" s="67">
        <f t="shared" si="105"/>
        <v>0</v>
      </c>
      <c r="AO32" s="67">
        <f t="shared" si="105"/>
        <v>0</v>
      </c>
      <c r="AP32" s="67">
        <f t="shared" si="105"/>
        <v>0</v>
      </c>
      <c r="AQ32" s="67">
        <f t="shared" ref="AQ32:AW32" si="106">AJ32*$H$32</f>
        <v>0</v>
      </c>
      <c r="AR32" s="67">
        <f t="shared" si="106"/>
        <v>0</v>
      </c>
      <c r="AS32" s="67">
        <f t="shared" si="106"/>
        <v>0</v>
      </c>
      <c r="AT32" s="67">
        <f t="shared" si="106"/>
        <v>0</v>
      </c>
      <c r="AU32" s="67">
        <f t="shared" si="106"/>
        <v>0</v>
      </c>
      <c r="AV32" s="67">
        <f t="shared" si="106"/>
        <v>0</v>
      </c>
      <c r="AW32" s="67">
        <f t="shared" si="106"/>
        <v>0</v>
      </c>
      <c r="AX32" s="67">
        <f t="shared" si="5"/>
        <v>0</v>
      </c>
      <c r="AY32" s="67">
        <f t="shared" ref="AY32:BD32" si="107">SUM(AY26:AY31)</f>
        <v>0</v>
      </c>
      <c r="AZ32" s="67">
        <f t="shared" si="107"/>
        <v>0</v>
      </c>
      <c r="BA32" s="67">
        <f t="shared" si="107"/>
        <v>0</v>
      </c>
      <c r="BB32" s="67">
        <f t="shared" si="107"/>
        <v>0</v>
      </c>
      <c r="BC32" s="67">
        <f t="shared" si="107"/>
        <v>0</v>
      </c>
      <c r="BD32" s="67">
        <f t="shared" si="107"/>
        <v>0</v>
      </c>
      <c r="BE32" s="67">
        <f t="shared" ref="BE32:BJ32" si="108">AY32*$H$32</f>
        <v>0</v>
      </c>
      <c r="BF32" s="67">
        <f t="shared" si="108"/>
        <v>0</v>
      </c>
      <c r="BG32" s="67">
        <f t="shared" si="108"/>
        <v>0</v>
      </c>
      <c r="BH32" s="67">
        <f t="shared" si="108"/>
        <v>0</v>
      </c>
      <c r="BI32" s="67">
        <f t="shared" si="108"/>
        <v>0</v>
      </c>
      <c r="BJ32" s="67">
        <f t="shared" si="108"/>
        <v>0</v>
      </c>
      <c r="BK32" s="46">
        <f t="shared" ref="BK32:BU32" si="109">Y32*$H$32</f>
        <v>0</v>
      </c>
      <c r="BL32" s="46">
        <f t="shared" si="109"/>
        <v>0</v>
      </c>
      <c r="BM32" s="46">
        <f t="shared" si="109"/>
        <v>0</v>
      </c>
      <c r="BN32" s="46">
        <f t="shared" si="109"/>
        <v>0</v>
      </c>
      <c r="BO32" s="46">
        <f t="shared" si="109"/>
        <v>0</v>
      </c>
      <c r="BP32" s="46">
        <f t="shared" si="109"/>
        <v>0</v>
      </c>
      <c r="BQ32" s="46">
        <f t="shared" si="109"/>
        <v>0</v>
      </c>
      <c r="BR32" s="46">
        <f t="shared" si="109"/>
        <v>0</v>
      </c>
      <c r="BS32" s="46">
        <f t="shared" si="109"/>
        <v>0</v>
      </c>
      <c r="BT32" s="46">
        <f t="shared" si="109"/>
        <v>0</v>
      </c>
      <c r="BU32" s="46">
        <f t="shared" si="109"/>
        <v>0</v>
      </c>
      <c r="BW32"/>
    </row>
    <row r="33" spans="1:75" ht="15" customHeight="1" x14ac:dyDescent="0.3">
      <c r="A33" s="75">
        <v>11842</v>
      </c>
      <c r="B33" s="97" t="s">
        <v>88</v>
      </c>
      <c r="C33" s="73" t="s">
        <v>25</v>
      </c>
      <c r="D33" s="73" t="s">
        <v>15</v>
      </c>
      <c r="E33" s="98" t="s">
        <v>61</v>
      </c>
      <c r="F33" s="75">
        <v>5</v>
      </c>
      <c r="G33" s="99">
        <v>132</v>
      </c>
      <c r="H33" s="77">
        <f t="shared" si="102"/>
        <v>1</v>
      </c>
      <c r="I33" s="100"/>
      <c r="J33" s="100">
        <v>1</v>
      </c>
      <c r="K33" s="100"/>
      <c r="L33" s="100"/>
      <c r="M33" s="100"/>
      <c r="N33" s="100"/>
      <c r="O33" s="100"/>
      <c r="P33" s="100"/>
      <c r="Q33" s="100"/>
      <c r="R33" s="100"/>
      <c r="S33" s="100"/>
      <c r="T33" s="100"/>
      <c r="U33" s="80">
        <v>2.4500000000000002</v>
      </c>
      <c r="V33" s="43">
        <f t="shared" si="103"/>
        <v>2.4500000000000002</v>
      </c>
      <c r="W33" s="43">
        <f t="shared" si="104"/>
        <v>132</v>
      </c>
      <c r="X33" s="67">
        <f t="shared" si="3"/>
        <v>5</v>
      </c>
      <c r="Y33" s="67"/>
      <c r="Z33" s="67">
        <v>2</v>
      </c>
      <c r="AA33" s="67">
        <v>3</v>
      </c>
      <c r="AB33" s="67"/>
      <c r="AC33" s="67"/>
      <c r="AD33" s="67"/>
      <c r="AE33" s="67"/>
      <c r="AF33" s="67"/>
      <c r="AG33" s="67"/>
      <c r="AH33" s="67"/>
      <c r="AI33" s="67"/>
      <c r="AJ33" s="67"/>
      <c r="AK33" s="67"/>
      <c r="AL33" s="67">
        <v>5</v>
      </c>
      <c r="AM33" s="67"/>
      <c r="AN33" s="67"/>
      <c r="AO33" s="67"/>
      <c r="AP33" s="67"/>
      <c r="AQ33" s="67">
        <f t="shared" ref="AQ33:AW33" si="110">AJ33*$H$33</f>
        <v>0</v>
      </c>
      <c r="AR33" s="67">
        <f t="shared" si="110"/>
        <v>0</v>
      </c>
      <c r="AS33" s="67">
        <f t="shared" si="110"/>
        <v>5</v>
      </c>
      <c r="AT33" s="67">
        <f t="shared" si="110"/>
        <v>0</v>
      </c>
      <c r="AU33" s="67">
        <f t="shared" si="110"/>
        <v>0</v>
      </c>
      <c r="AV33" s="67">
        <f t="shared" si="110"/>
        <v>0</v>
      </c>
      <c r="AW33" s="67">
        <f t="shared" si="110"/>
        <v>0</v>
      </c>
      <c r="AX33" s="67">
        <f t="shared" si="5"/>
        <v>5</v>
      </c>
      <c r="AY33" s="67"/>
      <c r="AZ33" s="67"/>
      <c r="BA33" s="67">
        <v>5</v>
      </c>
      <c r="BB33" s="67"/>
      <c r="BC33" s="67"/>
      <c r="BD33" s="67"/>
      <c r="BE33" s="67">
        <f t="shared" ref="BE33:BJ33" si="111">AY33*$H$33</f>
        <v>0</v>
      </c>
      <c r="BF33" s="67">
        <f t="shared" si="111"/>
        <v>0</v>
      </c>
      <c r="BG33" s="67">
        <f t="shared" si="111"/>
        <v>5</v>
      </c>
      <c r="BH33" s="67">
        <f t="shared" si="111"/>
        <v>0</v>
      </c>
      <c r="BI33" s="67">
        <f t="shared" si="111"/>
        <v>0</v>
      </c>
      <c r="BJ33" s="67">
        <f t="shared" si="111"/>
        <v>0</v>
      </c>
      <c r="BK33" s="46">
        <f t="shared" ref="BK33:BU33" si="112">Y33*$H$33</f>
        <v>0</v>
      </c>
      <c r="BL33" s="46">
        <f t="shared" si="112"/>
        <v>2</v>
      </c>
      <c r="BM33" s="46">
        <f t="shared" si="112"/>
        <v>3</v>
      </c>
      <c r="BN33" s="46">
        <f t="shared" si="112"/>
        <v>0</v>
      </c>
      <c r="BO33" s="46">
        <f t="shared" si="112"/>
        <v>0</v>
      </c>
      <c r="BP33" s="46">
        <f t="shared" si="112"/>
        <v>0</v>
      </c>
      <c r="BQ33" s="46">
        <f t="shared" si="112"/>
        <v>0</v>
      </c>
      <c r="BR33" s="46">
        <f t="shared" si="112"/>
        <v>0</v>
      </c>
      <c r="BS33" s="46">
        <f t="shared" si="112"/>
        <v>0</v>
      </c>
      <c r="BT33" s="46">
        <f t="shared" si="112"/>
        <v>0</v>
      </c>
      <c r="BU33" s="46">
        <f t="shared" si="112"/>
        <v>0</v>
      </c>
      <c r="BW33"/>
    </row>
    <row r="34" spans="1:75" ht="15" customHeight="1" x14ac:dyDescent="0.3">
      <c r="A34" s="75">
        <v>12682</v>
      </c>
      <c r="B34" s="75" t="s">
        <v>89</v>
      </c>
      <c r="C34" s="77" t="s">
        <v>27</v>
      </c>
      <c r="D34" s="77" t="s">
        <v>60</v>
      </c>
      <c r="E34" s="101" t="s">
        <v>61</v>
      </c>
      <c r="F34" s="75">
        <v>4</v>
      </c>
      <c r="G34" s="102">
        <v>199</v>
      </c>
      <c r="H34" s="77">
        <f t="shared" si="102"/>
        <v>1</v>
      </c>
      <c r="I34" s="100"/>
      <c r="J34" s="100">
        <v>1</v>
      </c>
      <c r="K34" s="100"/>
      <c r="L34" s="100"/>
      <c r="M34" s="100"/>
      <c r="N34" s="100"/>
      <c r="O34" s="100"/>
      <c r="P34" s="100"/>
      <c r="Q34" s="100"/>
      <c r="R34" s="100"/>
      <c r="S34" s="100"/>
      <c r="T34" s="100"/>
      <c r="U34" s="80">
        <v>3.202</v>
      </c>
      <c r="V34" s="43">
        <f t="shared" si="103"/>
        <v>3.202</v>
      </c>
      <c r="W34" s="43">
        <f t="shared" si="104"/>
        <v>199</v>
      </c>
      <c r="X34" s="67">
        <f t="shared" ref="X34:X65" si="113">F34*H34</f>
        <v>4</v>
      </c>
      <c r="Y34" s="67"/>
      <c r="Z34" s="67"/>
      <c r="AA34" s="67"/>
      <c r="AB34" s="67"/>
      <c r="AC34" s="67"/>
      <c r="AD34" s="67">
        <v>1</v>
      </c>
      <c r="AE34" s="67"/>
      <c r="AF34" s="67"/>
      <c r="AG34" s="67">
        <v>2</v>
      </c>
      <c r="AH34" s="67">
        <v>1</v>
      </c>
      <c r="AI34" s="67"/>
      <c r="AJ34" s="67"/>
      <c r="AK34" s="67"/>
      <c r="AL34" s="67"/>
      <c r="AM34" s="67"/>
      <c r="AN34" s="67"/>
      <c r="AO34" s="67">
        <v>4</v>
      </c>
      <c r="AP34" s="67"/>
      <c r="AQ34" s="67">
        <f t="shared" ref="AQ34:AW34" si="114">AJ34*$H$34</f>
        <v>0</v>
      </c>
      <c r="AR34" s="67">
        <f t="shared" si="114"/>
        <v>0</v>
      </c>
      <c r="AS34" s="67">
        <f t="shared" si="114"/>
        <v>0</v>
      </c>
      <c r="AT34" s="67">
        <f t="shared" si="114"/>
        <v>0</v>
      </c>
      <c r="AU34" s="67">
        <f t="shared" si="114"/>
        <v>0</v>
      </c>
      <c r="AV34" s="67">
        <f t="shared" si="114"/>
        <v>4</v>
      </c>
      <c r="AW34" s="67">
        <f t="shared" si="114"/>
        <v>0</v>
      </c>
      <c r="AX34" s="67">
        <f t="shared" ref="AX34:AX65" si="115">SUM(AJ34:AP34)</f>
        <v>4</v>
      </c>
      <c r="AY34" s="67"/>
      <c r="AZ34" s="67"/>
      <c r="BA34" s="67"/>
      <c r="BB34" s="67"/>
      <c r="BC34" s="67">
        <v>4</v>
      </c>
      <c r="BD34" s="67"/>
      <c r="BE34" s="67">
        <f t="shared" ref="BE34:BJ34" si="116">AY34*$H$34</f>
        <v>0</v>
      </c>
      <c r="BF34" s="67">
        <f t="shared" si="116"/>
        <v>0</v>
      </c>
      <c r="BG34" s="67">
        <f t="shared" si="116"/>
        <v>0</v>
      </c>
      <c r="BH34" s="67">
        <f t="shared" si="116"/>
        <v>0</v>
      </c>
      <c r="BI34" s="67">
        <f t="shared" si="116"/>
        <v>4</v>
      </c>
      <c r="BJ34" s="67">
        <f t="shared" si="116"/>
        <v>0</v>
      </c>
      <c r="BK34" s="46">
        <f t="shared" ref="BK34:BU34" si="117">Y34*$H$34</f>
        <v>0</v>
      </c>
      <c r="BL34" s="46">
        <f t="shared" si="117"/>
        <v>0</v>
      </c>
      <c r="BM34" s="46">
        <f t="shared" si="117"/>
        <v>0</v>
      </c>
      <c r="BN34" s="46">
        <f t="shared" si="117"/>
        <v>0</v>
      </c>
      <c r="BO34" s="46">
        <f t="shared" si="117"/>
        <v>0</v>
      </c>
      <c r="BP34" s="46">
        <f t="shared" si="117"/>
        <v>1</v>
      </c>
      <c r="BQ34" s="46">
        <f t="shared" si="117"/>
        <v>0</v>
      </c>
      <c r="BR34" s="46">
        <f t="shared" si="117"/>
        <v>0</v>
      </c>
      <c r="BS34" s="46">
        <f t="shared" si="117"/>
        <v>2</v>
      </c>
      <c r="BT34" s="46">
        <f t="shared" si="117"/>
        <v>1</v>
      </c>
      <c r="BU34" s="46">
        <f t="shared" si="117"/>
        <v>0</v>
      </c>
      <c r="BW34"/>
    </row>
    <row r="35" spans="1:75" ht="15" customHeight="1" x14ac:dyDescent="0.3">
      <c r="A35" s="75">
        <v>12683</v>
      </c>
      <c r="B35" s="75" t="s">
        <v>90</v>
      </c>
      <c r="C35" s="77" t="s">
        <v>27</v>
      </c>
      <c r="D35" s="77" t="s">
        <v>16</v>
      </c>
      <c r="E35" s="101" t="s">
        <v>61</v>
      </c>
      <c r="F35" s="75">
        <v>5</v>
      </c>
      <c r="G35" s="76">
        <v>170</v>
      </c>
      <c r="H35" s="77">
        <f t="shared" si="102"/>
        <v>1</v>
      </c>
      <c r="I35" s="100"/>
      <c r="J35" s="100">
        <v>1</v>
      </c>
      <c r="K35" s="100"/>
      <c r="L35" s="100"/>
      <c r="M35" s="100"/>
      <c r="N35" s="100"/>
      <c r="O35" s="100"/>
      <c r="P35" s="100"/>
      <c r="Q35" s="100"/>
      <c r="R35" s="100"/>
      <c r="S35" s="100"/>
      <c r="T35" s="100"/>
      <c r="U35" s="83">
        <v>2.3199999999999998</v>
      </c>
      <c r="V35" s="43">
        <f t="shared" si="103"/>
        <v>2.3199999999999998</v>
      </c>
      <c r="W35" s="43">
        <f t="shared" si="104"/>
        <v>170</v>
      </c>
      <c r="X35" s="67">
        <f t="shared" si="113"/>
        <v>5</v>
      </c>
      <c r="Y35" s="67"/>
      <c r="Z35" s="67"/>
      <c r="AA35" s="67"/>
      <c r="AB35" s="67">
        <v>2</v>
      </c>
      <c r="AC35" s="67">
        <v>2</v>
      </c>
      <c r="AD35" s="67"/>
      <c r="AE35" s="67">
        <v>1</v>
      </c>
      <c r="AF35" s="67"/>
      <c r="AG35" s="67"/>
      <c r="AH35" s="67"/>
      <c r="AI35" s="67"/>
      <c r="AJ35" s="67"/>
      <c r="AK35" s="67"/>
      <c r="AL35" s="67"/>
      <c r="AM35" s="67">
        <v>5</v>
      </c>
      <c r="AN35" s="67"/>
      <c r="AO35" s="67"/>
      <c r="AP35" s="67"/>
      <c r="AQ35" s="67">
        <f t="shared" ref="AQ35:AW35" si="118">AJ35*$H$35</f>
        <v>0</v>
      </c>
      <c r="AR35" s="67">
        <f t="shared" si="118"/>
        <v>0</v>
      </c>
      <c r="AS35" s="67">
        <f t="shared" si="118"/>
        <v>0</v>
      </c>
      <c r="AT35" s="67">
        <f t="shared" si="118"/>
        <v>5</v>
      </c>
      <c r="AU35" s="67">
        <f t="shared" si="118"/>
        <v>0</v>
      </c>
      <c r="AV35" s="67">
        <f t="shared" si="118"/>
        <v>0</v>
      </c>
      <c r="AW35" s="67">
        <f t="shared" si="118"/>
        <v>0</v>
      </c>
      <c r="AX35" s="67">
        <f t="shared" si="115"/>
        <v>5</v>
      </c>
      <c r="AY35" s="67"/>
      <c r="AZ35" s="67"/>
      <c r="BA35" s="67"/>
      <c r="BB35" s="67"/>
      <c r="BC35" s="67">
        <v>5</v>
      </c>
      <c r="BD35" s="67"/>
      <c r="BE35" s="67">
        <f t="shared" ref="BE35:BJ35" si="119">AY35*$H$35</f>
        <v>0</v>
      </c>
      <c r="BF35" s="67">
        <f t="shared" si="119"/>
        <v>0</v>
      </c>
      <c r="BG35" s="67">
        <f t="shared" si="119"/>
        <v>0</v>
      </c>
      <c r="BH35" s="67">
        <f t="shared" si="119"/>
        <v>0</v>
      </c>
      <c r="BI35" s="67">
        <f t="shared" si="119"/>
        <v>5</v>
      </c>
      <c r="BJ35" s="67">
        <f t="shared" si="119"/>
        <v>0</v>
      </c>
      <c r="BK35" s="46">
        <f t="shared" ref="BK35:BU35" si="120">Y35*$H$35</f>
        <v>0</v>
      </c>
      <c r="BL35" s="46">
        <f t="shared" si="120"/>
        <v>0</v>
      </c>
      <c r="BM35" s="46">
        <f t="shared" si="120"/>
        <v>0</v>
      </c>
      <c r="BN35" s="46">
        <f t="shared" si="120"/>
        <v>2</v>
      </c>
      <c r="BO35" s="46">
        <f t="shared" si="120"/>
        <v>2</v>
      </c>
      <c r="BP35" s="46">
        <f t="shared" si="120"/>
        <v>0</v>
      </c>
      <c r="BQ35" s="46">
        <f t="shared" si="120"/>
        <v>1</v>
      </c>
      <c r="BR35" s="46">
        <f t="shared" si="120"/>
        <v>0</v>
      </c>
      <c r="BS35" s="46">
        <f t="shared" si="120"/>
        <v>0</v>
      </c>
      <c r="BT35" s="46">
        <f t="shared" si="120"/>
        <v>0</v>
      </c>
      <c r="BU35" s="46">
        <f t="shared" si="120"/>
        <v>0</v>
      </c>
      <c r="BW35"/>
    </row>
    <row r="36" spans="1:75" ht="15" customHeight="1" x14ac:dyDescent="0.3">
      <c r="A36" s="75">
        <v>11794</v>
      </c>
      <c r="B36" s="75" t="s">
        <v>91</v>
      </c>
      <c r="C36" s="75" t="s">
        <v>23</v>
      </c>
      <c r="D36" s="75" t="s">
        <v>13</v>
      </c>
      <c r="E36" s="101" t="s">
        <v>61</v>
      </c>
      <c r="F36" s="75">
        <v>5</v>
      </c>
      <c r="G36" s="76">
        <v>26.5</v>
      </c>
      <c r="H36" s="77">
        <f t="shared" si="102"/>
        <v>1</v>
      </c>
      <c r="I36" s="100"/>
      <c r="J36" s="100">
        <v>1</v>
      </c>
      <c r="K36" s="100"/>
      <c r="L36" s="100"/>
      <c r="M36" s="100"/>
      <c r="N36" s="100"/>
      <c r="O36" s="100"/>
      <c r="P36" s="100"/>
      <c r="Q36" s="100"/>
      <c r="R36" s="100"/>
      <c r="S36" s="100"/>
      <c r="T36" s="100"/>
      <c r="U36" s="80">
        <v>0.3</v>
      </c>
      <c r="V36" s="43">
        <f t="shared" si="103"/>
        <v>0.3</v>
      </c>
      <c r="W36" s="43">
        <f t="shared" si="104"/>
        <v>26.5</v>
      </c>
      <c r="X36" s="67">
        <f t="shared" si="113"/>
        <v>5</v>
      </c>
      <c r="Y36" s="67"/>
      <c r="Z36" s="67"/>
      <c r="AA36" s="67"/>
      <c r="AB36" s="67"/>
      <c r="AC36" s="67"/>
      <c r="AD36" s="67"/>
      <c r="AE36" s="67"/>
      <c r="AF36" s="67"/>
      <c r="AG36" s="67"/>
      <c r="AH36" s="67"/>
      <c r="AI36" s="67"/>
      <c r="AJ36" s="67">
        <v>3</v>
      </c>
      <c r="AK36" s="67">
        <v>2</v>
      </c>
      <c r="AL36" s="67"/>
      <c r="AM36" s="67"/>
      <c r="AN36" s="67"/>
      <c r="AO36" s="67"/>
      <c r="AP36" s="67"/>
      <c r="AQ36" s="67">
        <f t="shared" ref="AQ36:AW36" si="121">AJ36*$H$36</f>
        <v>3</v>
      </c>
      <c r="AR36" s="67">
        <f t="shared" si="121"/>
        <v>2</v>
      </c>
      <c r="AS36" s="67">
        <f t="shared" si="121"/>
        <v>0</v>
      </c>
      <c r="AT36" s="67">
        <f t="shared" si="121"/>
        <v>0</v>
      </c>
      <c r="AU36" s="67">
        <f t="shared" si="121"/>
        <v>0</v>
      </c>
      <c r="AV36" s="67">
        <f t="shared" si="121"/>
        <v>0</v>
      </c>
      <c r="AW36" s="67">
        <f t="shared" si="121"/>
        <v>0</v>
      </c>
      <c r="AX36" s="67">
        <f t="shared" si="115"/>
        <v>5</v>
      </c>
      <c r="AY36" s="67">
        <v>4</v>
      </c>
      <c r="AZ36" s="67"/>
      <c r="BA36" s="67">
        <v>1</v>
      </c>
      <c r="BB36" s="67"/>
      <c r="BC36" s="67"/>
      <c r="BD36" s="67"/>
      <c r="BE36" s="67">
        <f t="shared" ref="BE36:BJ36" si="122">AY36*$H$36</f>
        <v>4</v>
      </c>
      <c r="BF36" s="67">
        <f t="shared" si="122"/>
        <v>0</v>
      </c>
      <c r="BG36" s="67">
        <f t="shared" si="122"/>
        <v>1</v>
      </c>
      <c r="BH36" s="67">
        <f t="shared" si="122"/>
        <v>0</v>
      </c>
      <c r="BI36" s="67">
        <f t="shared" si="122"/>
        <v>0</v>
      </c>
      <c r="BJ36" s="67">
        <f t="shared" si="122"/>
        <v>0</v>
      </c>
      <c r="BK36" s="46">
        <f t="shared" ref="BK36:BU36" si="123">Y36*$H$36</f>
        <v>0</v>
      </c>
      <c r="BL36" s="46">
        <f t="shared" si="123"/>
        <v>0</v>
      </c>
      <c r="BM36" s="46">
        <f t="shared" si="123"/>
        <v>0</v>
      </c>
      <c r="BN36" s="46">
        <f t="shared" si="123"/>
        <v>0</v>
      </c>
      <c r="BO36" s="46">
        <f t="shared" si="123"/>
        <v>0</v>
      </c>
      <c r="BP36" s="46">
        <f t="shared" si="123"/>
        <v>0</v>
      </c>
      <c r="BQ36" s="46">
        <f t="shared" si="123"/>
        <v>0</v>
      </c>
      <c r="BR36" s="46">
        <f t="shared" si="123"/>
        <v>0</v>
      </c>
      <c r="BS36" s="46">
        <f t="shared" si="123"/>
        <v>0</v>
      </c>
      <c r="BT36" s="46">
        <f t="shared" si="123"/>
        <v>0</v>
      </c>
      <c r="BU36" s="46">
        <f t="shared" si="123"/>
        <v>0</v>
      </c>
      <c r="BW36"/>
    </row>
    <row r="37" spans="1:75" ht="14.25" customHeight="1" x14ac:dyDescent="0.3">
      <c r="A37" s="86">
        <v>12395</v>
      </c>
      <c r="B37" s="103" t="s">
        <v>92</v>
      </c>
      <c r="C37" s="75" t="s">
        <v>25</v>
      </c>
      <c r="D37" s="75" t="s">
        <v>17</v>
      </c>
      <c r="E37" s="101" t="s">
        <v>61</v>
      </c>
      <c r="F37" s="75">
        <v>3</v>
      </c>
      <c r="G37" s="76">
        <v>148</v>
      </c>
      <c r="H37" s="77">
        <f t="shared" si="102"/>
        <v>1</v>
      </c>
      <c r="I37" s="100"/>
      <c r="J37" s="100">
        <v>1</v>
      </c>
      <c r="K37" s="100"/>
      <c r="L37" s="100"/>
      <c r="M37" s="100"/>
      <c r="N37" s="100"/>
      <c r="O37" s="100"/>
      <c r="P37" s="100"/>
      <c r="Q37" s="100"/>
      <c r="R37" s="100"/>
      <c r="S37" s="100"/>
      <c r="T37" s="100"/>
      <c r="U37" s="83">
        <v>2.0099999999999998</v>
      </c>
      <c r="V37" s="43">
        <f t="shared" si="103"/>
        <v>2.0099999999999998</v>
      </c>
      <c r="W37" s="43">
        <f t="shared" si="104"/>
        <v>148</v>
      </c>
      <c r="X37" s="67">
        <f t="shared" si="113"/>
        <v>3</v>
      </c>
      <c r="Y37" s="67"/>
      <c r="Z37" s="67"/>
      <c r="AA37" s="67">
        <v>1</v>
      </c>
      <c r="AB37" s="67">
        <v>1</v>
      </c>
      <c r="AC37" s="67">
        <v>1</v>
      </c>
      <c r="AD37" s="67"/>
      <c r="AE37" s="67"/>
      <c r="AF37" s="67"/>
      <c r="AG37" s="67"/>
      <c r="AH37" s="67"/>
      <c r="AI37" s="67"/>
      <c r="AJ37" s="67"/>
      <c r="AK37" s="67"/>
      <c r="AL37" s="67"/>
      <c r="AM37" s="67"/>
      <c r="AN37" s="67">
        <v>1</v>
      </c>
      <c r="AO37" s="67">
        <v>2</v>
      </c>
      <c r="AP37" s="67"/>
      <c r="AQ37" s="67">
        <f t="shared" ref="AQ37:AW37" si="124">AJ37*$H$37</f>
        <v>0</v>
      </c>
      <c r="AR37" s="67">
        <f t="shared" si="124"/>
        <v>0</v>
      </c>
      <c r="AS37" s="67">
        <f t="shared" si="124"/>
        <v>0</v>
      </c>
      <c r="AT37" s="67">
        <f t="shared" si="124"/>
        <v>0</v>
      </c>
      <c r="AU37" s="67">
        <f t="shared" si="124"/>
        <v>1</v>
      </c>
      <c r="AV37" s="67">
        <f t="shared" si="124"/>
        <v>2</v>
      </c>
      <c r="AW37" s="67">
        <f t="shared" si="124"/>
        <v>0</v>
      </c>
      <c r="AX37" s="67">
        <f t="shared" si="115"/>
        <v>3</v>
      </c>
      <c r="AY37" s="67"/>
      <c r="AZ37" s="67"/>
      <c r="BA37" s="67">
        <v>2</v>
      </c>
      <c r="BB37" s="67">
        <v>1</v>
      </c>
      <c r="BC37" s="67"/>
      <c r="BD37" s="67"/>
      <c r="BE37" s="67">
        <f t="shared" ref="BE37:BJ37" si="125">AY37*$H$37</f>
        <v>0</v>
      </c>
      <c r="BF37" s="67">
        <f t="shared" si="125"/>
        <v>0</v>
      </c>
      <c r="BG37" s="67">
        <f t="shared" si="125"/>
        <v>2</v>
      </c>
      <c r="BH37" s="67">
        <f t="shared" si="125"/>
        <v>1</v>
      </c>
      <c r="BI37" s="67">
        <f t="shared" si="125"/>
        <v>0</v>
      </c>
      <c r="BJ37" s="67">
        <f t="shared" si="125"/>
        <v>0</v>
      </c>
      <c r="BK37" s="46">
        <f t="shared" ref="BK37:BU37" si="126">Y37*$H$37</f>
        <v>0</v>
      </c>
      <c r="BL37" s="46">
        <f t="shared" si="126"/>
        <v>0</v>
      </c>
      <c r="BM37" s="46">
        <f t="shared" si="126"/>
        <v>1</v>
      </c>
      <c r="BN37" s="46">
        <f t="shared" si="126"/>
        <v>1</v>
      </c>
      <c r="BO37" s="46">
        <f t="shared" si="126"/>
        <v>1</v>
      </c>
      <c r="BP37" s="46">
        <f t="shared" si="126"/>
        <v>0</v>
      </c>
      <c r="BQ37" s="46">
        <f t="shared" si="126"/>
        <v>0</v>
      </c>
      <c r="BR37" s="46">
        <f t="shared" si="126"/>
        <v>0</v>
      </c>
      <c r="BS37" s="46">
        <f t="shared" si="126"/>
        <v>0</v>
      </c>
      <c r="BT37" s="46">
        <f t="shared" si="126"/>
        <v>0</v>
      </c>
      <c r="BU37" s="46">
        <f t="shared" si="126"/>
        <v>0</v>
      </c>
      <c r="BW37"/>
    </row>
    <row r="38" spans="1:75" ht="15" customHeight="1" x14ac:dyDescent="0.3">
      <c r="A38" s="86">
        <v>12394</v>
      </c>
      <c r="B38" s="75" t="s">
        <v>93</v>
      </c>
      <c r="C38" s="75" t="s">
        <v>26</v>
      </c>
      <c r="D38" s="75" t="s">
        <v>60</v>
      </c>
      <c r="E38" s="101" t="s">
        <v>61</v>
      </c>
      <c r="F38" s="77">
        <v>2</v>
      </c>
      <c r="G38" s="76">
        <v>104.9</v>
      </c>
      <c r="H38" s="77">
        <f t="shared" si="102"/>
        <v>1</v>
      </c>
      <c r="I38" s="100"/>
      <c r="J38" s="100">
        <v>1</v>
      </c>
      <c r="K38" s="100"/>
      <c r="L38" s="100"/>
      <c r="M38" s="100"/>
      <c r="N38" s="100"/>
      <c r="O38" s="100"/>
      <c r="P38" s="100"/>
      <c r="Q38" s="100"/>
      <c r="R38" s="100"/>
      <c r="S38" s="100"/>
      <c r="T38" s="100"/>
      <c r="U38" s="83">
        <v>1.454</v>
      </c>
      <c r="V38" s="43">
        <f t="shared" si="103"/>
        <v>1.454</v>
      </c>
      <c r="W38" s="43">
        <f t="shared" si="104"/>
        <v>104.9</v>
      </c>
      <c r="X38" s="67">
        <f t="shared" si="113"/>
        <v>2</v>
      </c>
      <c r="Y38" s="67"/>
      <c r="Z38" s="67"/>
      <c r="AA38" s="67">
        <v>1</v>
      </c>
      <c r="AB38" s="67"/>
      <c r="AC38" s="67">
        <v>1</v>
      </c>
      <c r="AD38" s="67"/>
      <c r="AE38" s="67"/>
      <c r="AF38" s="67"/>
      <c r="AG38" s="67"/>
      <c r="AH38" s="67"/>
      <c r="AI38" s="67"/>
      <c r="AJ38" s="67"/>
      <c r="AK38" s="67"/>
      <c r="AL38" s="67"/>
      <c r="AM38" s="67"/>
      <c r="AN38" s="67"/>
      <c r="AO38" s="67">
        <v>2</v>
      </c>
      <c r="AP38" s="67"/>
      <c r="AQ38" s="67">
        <f t="shared" ref="AQ38:AW38" si="127">AJ38*$H$38</f>
        <v>0</v>
      </c>
      <c r="AR38" s="67">
        <f t="shared" si="127"/>
        <v>0</v>
      </c>
      <c r="AS38" s="67">
        <f t="shared" si="127"/>
        <v>0</v>
      </c>
      <c r="AT38" s="67">
        <f t="shared" si="127"/>
        <v>0</v>
      </c>
      <c r="AU38" s="67">
        <f t="shared" si="127"/>
        <v>0</v>
      </c>
      <c r="AV38" s="67">
        <f t="shared" si="127"/>
        <v>2</v>
      </c>
      <c r="AW38" s="67">
        <f t="shared" si="127"/>
        <v>0</v>
      </c>
      <c r="AX38" s="67">
        <f t="shared" si="115"/>
        <v>2</v>
      </c>
      <c r="AY38" s="67"/>
      <c r="AZ38" s="67"/>
      <c r="BA38" s="67"/>
      <c r="BB38" s="67">
        <v>2</v>
      </c>
      <c r="BC38" s="67"/>
      <c r="BD38" s="67"/>
      <c r="BE38" s="67">
        <f t="shared" ref="BE38:BJ38" si="128">AY38*$H$38</f>
        <v>0</v>
      </c>
      <c r="BF38" s="67">
        <f t="shared" si="128"/>
        <v>0</v>
      </c>
      <c r="BG38" s="67">
        <f t="shared" si="128"/>
        <v>0</v>
      </c>
      <c r="BH38" s="67">
        <f t="shared" si="128"/>
        <v>2</v>
      </c>
      <c r="BI38" s="67">
        <f t="shared" si="128"/>
        <v>0</v>
      </c>
      <c r="BJ38" s="67">
        <f t="shared" si="128"/>
        <v>0</v>
      </c>
      <c r="BK38" s="46">
        <f t="shared" ref="BK38:BU38" si="129">Y38*$H$38</f>
        <v>0</v>
      </c>
      <c r="BL38" s="46">
        <f t="shared" si="129"/>
        <v>0</v>
      </c>
      <c r="BM38" s="46">
        <f t="shared" si="129"/>
        <v>1</v>
      </c>
      <c r="BN38" s="46">
        <f t="shared" si="129"/>
        <v>0</v>
      </c>
      <c r="BO38" s="46">
        <f t="shared" si="129"/>
        <v>1</v>
      </c>
      <c r="BP38" s="46">
        <f t="shared" si="129"/>
        <v>0</v>
      </c>
      <c r="BQ38" s="46">
        <f t="shared" si="129"/>
        <v>0</v>
      </c>
      <c r="BR38" s="46">
        <f t="shared" si="129"/>
        <v>0</v>
      </c>
      <c r="BS38" s="46">
        <f t="shared" si="129"/>
        <v>0</v>
      </c>
      <c r="BT38" s="46">
        <f t="shared" si="129"/>
        <v>0</v>
      </c>
      <c r="BU38" s="46">
        <f t="shared" si="129"/>
        <v>0</v>
      </c>
      <c r="BW38"/>
    </row>
    <row r="39" spans="1:75" ht="15" customHeight="1" x14ac:dyDescent="0.3">
      <c r="A39" s="104">
        <v>12217</v>
      </c>
      <c r="B39" s="75" t="s">
        <v>94</v>
      </c>
      <c r="C39" s="75" t="s">
        <v>26</v>
      </c>
      <c r="D39" s="75" t="s">
        <v>95</v>
      </c>
      <c r="E39" s="101" t="s">
        <v>61</v>
      </c>
      <c r="F39" s="77">
        <v>1</v>
      </c>
      <c r="G39" s="105">
        <v>78.900000000000006</v>
      </c>
      <c r="H39" s="77">
        <f t="shared" si="102"/>
        <v>1</v>
      </c>
      <c r="I39" s="100"/>
      <c r="J39" s="100">
        <v>1</v>
      </c>
      <c r="K39" s="100"/>
      <c r="L39" s="100"/>
      <c r="M39" s="100"/>
      <c r="N39" s="100"/>
      <c r="O39" s="100"/>
      <c r="P39" s="100"/>
      <c r="Q39" s="100"/>
      <c r="R39" s="100"/>
      <c r="S39" s="100"/>
      <c r="T39" s="100"/>
      <c r="U39" s="106">
        <v>1.218</v>
      </c>
      <c r="V39" s="43">
        <f t="shared" si="103"/>
        <v>1.218</v>
      </c>
      <c r="W39" s="43">
        <f t="shared" si="104"/>
        <v>78.900000000000006</v>
      </c>
      <c r="X39" s="67">
        <f t="shared" si="113"/>
        <v>1</v>
      </c>
      <c r="Y39" s="67"/>
      <c r="Z39" s="67"/>
      <c r="AA39" s="67"/>
      <c r="AB39" s="67"/>
      <c r="AC39" s="67"/>
      <c r="AD39" s="67"/>
      <c r="AE39" s="67"/>
      <c r="AF39" s="67">
        <v>1</v>
      </c>
      <c r="AG39" s="67"/>
      <c r="AH39" s="67"/>
      <c r="AI39" s="67"/>
      <c r="AJ39" s="67"/>
      <c r="AK39" s="67"/>
      <c r="AL39" s="67"/>
      <c r="AM39" s="67"/>
      <c r="AN39" s="67"/>
      <c r="AO39" s="67"/>
      <c r="AP39" s="67">
        <v>1</v>
      </c>
      <c r="AQ39" s="67">
        <f t="shared" ref="AQ39:AW39" si="130">AJ39*$H$39</f>
        <v>0</v>
      </c>
      <c r="AR39" s="67">
        <f t="shared" si="130"/>
        <v>0</v>
      </c>
      <c r="AS39" s="67">
        <f t="shared" si="130"/>
        <v>0</v>
      </c>
      <c r="AT39" s="67">
        <f t="shared" si="130"/>
        <v>0</v>
      </c>
      <c r="AU39" s="67">
        <f t="shared" si="130"/>
        <v>0</v>
      </c>
      <c r="AV39" s="67">
        <f t="shared" si="130"/>
        <v>0</v>
      </c>
      <c r="AW39" s="67">
        <f t="shared" si="130"/>
        <v>1</v>
      </c>
      <c r="AX39" s="67">
        <f t="shared" si="115"/>
        <v>1</v>
      </c>
      <c r="AY39" s="67"/>
      <c r="AZ39" s="67"/>
      <c r="BA39" s="67"/>
      <c r="BB39" s="67">
        <v>1</v>
      </c>
      <c r="BC39" s="67"/>
      <c r="BD39" s="67"/>
      <c r="BE39" s="67">
        <f t="shared" ref="BE39:BJ39" si="131">AY39*$H$39</f>
        <v>0</v>
      </c>
      <c r="BF39" s="67">
        <f t="shared" si="131"/>
        <v>0</v>
      </c>
      <c r="BG39" s="67">
        <f t="shared" si="131"/>
        <v>0</v>
      </c>
      <c r="BH39" s="67">
        <f t="shared" si="131"/>
        <v>1</v>
      </c>
      <c r="BI39" s="67">
        <f t="shared" si="131"/>
        <v>0</v>
      </c>
      <c r="BJ39" s="67">
        <f t="shared" si="131"/>
        <v>0</v>
      </c>
      <c r="BK39" s="46">
        <f t="shared" ref="BK39:BU39" si="132">Y39*$H$39</f>
        <v>0</v>
      </c>
      <c r="BL39" s="46">
        <f t="shared" si="132"/>
        <v>0</v>
      </c>
      <c r="BM39" s="46">
        <f t="shared" si="132"/>
        <v>0</v>
      </c>
      <c r="BN39" s="46">
        <f t="shared" si="132"/>
        <v>0</v>
      </c>
      <c r="BO39" s="46">
        <f t="shared" si="132"/>
        <v>0</v>
      </c>
      <c r="BP39" s="46">
        <f t="shared" si="132"/>
        <v>0</v>
      </c>
      <c r="BQ39" s="46">
        <f t="shared" si="132"/>
        <v>0</v>
      </c>
      <c r="BR39" s="46">
        <f t="shared" si="132"/>
        <v>1</v>
      </c>
      <c r="BS39" s="46">
        <f t="shared" si="132"/>
        <v>0</v>
      </c>
      <c r="BT39" s="46">
        <f t="shared" si="132"/>
        <v>0</v>
      </c>
      <c r="BU39" s="46">
        <f t="shared" si="132"/>
        <v>0</v>
      </c>
      <c r="BW39"/>
    </row>
    <row r="40" spans="1:75" ht="15" customHeight="1" x14ac:dyDescent="0.3">
      <c r="A40" s="107">
        <v>12216</v>
      </c>
      <c r="B40" s="75" t="s">
        <v>96</v>
      </c>
      <c r="C40" s="75" t="s">
        <v>26</v>
      </c>
      <c r="D40" s="75" t="s">
        <v>95</v>
      </c>
      <c r="E40" s="101" t="s">
        <v>61</v>
      </c>
      <c r="F40" s="77">
        <v>1</v>
      </c>
      <c r="G40" s="108">
        <v>97.6</v>
      </c>
      <c r="H40" s="77">
        <f t="shared" si="102"/>
        <v>1</v>
      </c>
      <c r="I40" s="100"/>
      <c r="J40" s="100">
        <v>1</v>
      </c>
      <c r="K40" s="100"/>
      <c r="L40" s="100"/>
      <c r="M40" s="100"/>
      <c r="N40" s="100"/>
      <c r="O40" s="100"/>
      <c r="P40" s="100"/>
      <c r="Q40" s="100"/>
      <c r="R40" s="100"/>
      <c r="S40" s="100"/>
      <c r="T40" s="100"/>
      <c r="U40" s="106">
        <v>1.5529999999999999</v>
      </c>
      <c r="V40" s="43">
        <f t="shared" si="103"/>
        <v>1.5529999999999999</v>
      </c>
      <c r="W40" s="43">
        <f t="shared" si="104"/>
        <v>97.6</v>
      </c>
      <c r="X40" s="67">
        <f t="shared" si="113"/>
        <v>1</v>
      </c>
      <c r="Y40" s="67"/>
      <c r="Z40" s="67"/>
      <c r="AA40" s="67"/>
      <c r="AB40" s="67"/>
      <c r="AC40" s="67"/>
      <c r="AD40" s="67"/>
      <c r="AE40" s="67">
        <v>1</v>
      </c>
      <c r="AF40" s="67"/>
      <c r="AG40" s="67"/>
      <c r="AH40" s="67"/>
      <c r="AI40" s="67"/>
      <c r="AJ40" s="67"/>
      <c r="AK40" s="67"/>
      <c r="AL40" s="67"/>
      <c r="AM40" s="67"/>
      <c r="AN40" s="67"/>
      <c r="AO40" s="67"/>
      <c r="AP40" s="67">
        <v>1</v>
      </c>
      <c r="AQ40" s="67">
        <f t="shared" ref="AQ40:AW40" si="133">AJ40*$H$40</f>
        <v>0</v>
      </c>
      <c r="AR40" s="67">
        <f t="shared" si="133"/>
        <v>0</v>
      </c>
      <c r="AS40" s="67">
        <f t="shared" si="133"/>
        <v>0</v>
      </c>
      <c r="AT40" s="67">
        <f t="shared" si="133"/>
        <v>0</v>
      </c>
      <c r="AU40" s="67">
        <f t="shared" si="133"/>
        <v>0</v>
      </c>
      <c r="AV40" s="67">
        <f t="shared" si="133"/>
        <v>0</v>
      </c>
      <c r="AW40" s="67">
        <f t="shared" si="133"/>
        <v>1</v>
      </c>
      <c r="AX40" s="67">
        <f t="shared" si="115"/>
        <v>1</v>
      </c>
      <c r="AY40" s="67"/>
      <c r="AZ40" s="67"/>
      <c r="BA40" s="67"/>
      <c r="BB40" s="67">
        <v>1</v>
      </c>
      <c r="BC40" s="67"/>
      <c r="BD40" s="67"/>
      <c r="BE40" s="67">
        <f t="shared" ref="BE40:BJ40" si="134">AY40*$H$40</f>
        <v>0</v>
      </c>
      <c r="BF40" s="67">
        <f t="shared" si="134"/>
        <v>0</v>
      </c>
      <c r="BG40" s="67">
        <f t="shared" si="134"/>
        <v>0</v>
      </c>
      <c r="BH40" s="67">
        <f t="shared" si="134"/>
        <v>1</v>
      </c>
      <c r="BI40" s="67">
        <f t="shared" si="134"/>
        <v>0</v>
      </c>
      <c r="BJ40" s="67">
        <f t="shared" si="134"/>
        <v>0</v>
      </c>
      <c r="BK40" s="46">
        <f t="shared" ref="BK40:BU40" si="135">Y40*$H$40</f>
        <v>0</v>
      </c>
      <c r="BL40" s="46">
        <f t="shared" si="135"/>
        <v>0</v>
      </c>
      <c r="BM40" s="46">
        <f t="shared" si="135"/>
        <v>0</v>
      </c>
      <c r="BN40" s="46">
        <f t="shared" si="135"/>
        <v>0</v>
      </c>
      <c r="BO40" s="46">
        <f t="shared" si="135"/>
        <v>0</v>
      </c>
      <c r="BP40" s="46">
        <f t="shared" si="135"/>
        <v>0</v>
      </c>
      <c r="BQ40" s="46">
        <f t="shared" si="135"/>
        <v>1</v>
      </c>
      <c r="BR40" s="46">
        <f t="shared" si="135"/>
        <v>0</v>
      </c>
      <c r="BS40" s="46">
        <f t="shared" si="135"/>
        <v>0</v>
      </c>
      <c r="BT40" s="46">
        <f t="shared" si="135"/>
        <v>0</v>
      </c>
      <c r="BU40" s="46">
        <f t="shared" si="135"/>
        <v>0</v>
      </c>
      <c r="BW40"/>
    </row>
    <row r="41" spans="1:75" ht="15" customHeight="1" x14ac:dyDescent="0.3">
      <c r="A41" s="109">
        <v>12393</v>
      </c>
      <c r="B41" s="75" t="s">
        <v>97</v>
      </c>
      <c r="C41" s="75" t="s">
        <v>27</v>
      </c>
      <c r="D41" s="75" t="s">
        <v>95</v>
      </c>
      <c r="E41" s="101" t="s">
        <v>61</v>
      </c>
      <c r="F41" s="77">
        <v>1</v>
      </c>
      <c r="G41" s="76">
        <v>76</v>
      </c>
      <c r="H41" s="77">
        <f t="shared" si="102"/>
        <v>1</v>
      </c>
      <c r="I41" s="100"/>
      <c r="J41" s="100">
        <v>1</v>
      </c>
      <c r="K41" s="100"/>
      <c r="L41" s="100"/>
      <c r="M41" s="100"/>
      <c r="N41" s="100"/>
      <c r="O41" s="100"/>
      <c r="P41" s="100"/>
      <c r="Q41" s="100"/>
      <c r="R41" s="100"/>
      <c r="S41" s="100"/>
      <c r="T41" s="100"/>
      <c r="U41" s="83">
        <v>1.1890000000000001</v>
      </c>
      <c r="V41" s="43">
        <f t="shared" si="103"/>
        <v>1.1890000000000001</v>
      </c>
      <c r="W41" s="43">
        <f t="shared" si="104"/>
        <v>76</v>
      </c>
      <c r="X41" s="67">
        <f t="shared" si="113"/>
        <v>1</v>
      </c>
      <c r="Y41" s="67"/>
      <c r="Z41" s="67"/>
      <c r="AA41" s="67"/>
      <c r="AB41" s="67"/>
      <c r="AC41" s="67"/>
      <c r="AD41" s="67"/>
      <c r="AE41" s="67">
        <v>1</v>
      </c>
      <c r="AF41" s="67"/>
      <c r="AG41" s="67"/>
      <c r="AH41" s="67"/>
      <c r="AI41" s="67"/>
      <c r="AJ41" s="67"/>
      <c r="AK41" s="67"/>
      <c r="AL41" s="67"/>
      <c r="AM41" s="67"/>
      <c r="AN41" s="67"/>
      <c r="AO41" s="67"/>
      <c r="AP41" s="67">
        <v>1</v>
      </c>
      <c r="AQ41" s="67">
        <f t="shared" ref="AQ41:AW41" si="136">AJ41*$H$41</f>
        <v>0</v>
      </c>
      <c r="AR41" s="67">
        <f t="shared" si="136"/>
        <v>0</v>
      </c>
      <c r="AS41" s="67">
        <f t="shared" si="136"/>
        <v>0</v>
      </c>
      <c r="AT41" s="67">
        <f t="shared" si="136"/>
        <v>0</v>
      </c>
      <c r="AU41" s="67">
        <f t="shared" si="136"/>
        <v>0</v>
      </c>
      <c r="AV41" s="67">
        <f t="shared" si="136"/>
        <v>0</v>
      </c>
      <c r="AW41" s="67">
        <f t="shared" si="136"/>
        <v>1</v>
      </c>
      <c r="AX41" s="67">
        <f t="shared" si="115"/>
        <v>1</v>
      </c>
      <c r="AY41" s="67"/>
      <c r="AZ41" s="67"/>
      <c r="BA41" s="67"/>
      <c r="BB41" s="67"/>
      <c r="BC41" s="67">
        <v>1</v>
      </c>
      <c r="BD41" s="67"/>
      <c r="BE41" s="67">
        <f t="shared" ref="BE41:BJ41" si="137">AY41*$H$41</f>
        <v>0</v>
      </c>
      <c r="BF41" s="67">
        <f t="shared" si="137"/>
        <v>0</v>
      </c>
      <c r="BG41" s="67">
        <f t="shared" si="137"/>
        <v>0</v>
      </c>
      <c r="BH41" s="67">
        <f t="shared" si="137"/>
        <v>0</v>
      </c>
      <c r="BI41" s="67">
        <f t="shared" si="137"/>
        <v>1</v>
      </c>
      <c r="BJ41" s="67">
        <f t="shared" si="137"/>
        <v>0</v>
      </c>
      <c r="BK41" s="46">
        <f t="shared" ref="BK41:BU41" si="138">Y41*$H$41</f>
        <v>0</v>
      </c>
      <c r="BL41" s="46">
        <f t="shared" si="138"/>
        <v>0</v>
      </c>
      <c r="BM41" s="46">
        <f t="shared" si="138"/>
        <v>0</v>
      </c>
      <c r="BN41" s="46">
        <f t="shared" si="138"/>
        <v>0</v>
      </c>
      <c r="BO41" s="46">
        <f t="shared" si="138"/>
        <v>0</v>
      </c>
      <c r="BP41" s="46">
        <f t="shared" si="138"/>
        <v>0</v>
      </c>
      <c r="BQ41" s="46">
        <f t="shared" si="138"/>
        <v>1</v>
      </c>
      <c r="BR41" s="46">
        <f t="shared" si="138"/>
        <v>0</v>
      </c>
      <c r="BS41" s="46">
        <f t="shared" si="138"/>
        <v>0</v>
      </c>
      <c r="BT41" s="46">
        <f t="shared" si="138"/>
        <v>0</v>
      </c>
      <c r="BU41" s="46">
        <f t="shared" si="138"/>
        <v>0</v>
      </c>
      <c r="BW41"/>
    </row>
    <row r="42" spans="1:75" ht="15" customHeight="1" x14ac:dyDescent="0.3">
      <c r="A42" s="107">
        <v>12218</v>
      </c>
      <c r="B42" s="75" t="s">
        <v>98</v>
      </c>
      <c r="C42" s="75" t="s">
        <v>27</v>
      </c>
      <c r="D42" s="75" t="s">
        <v>95</v>
      </c>
      <c r="E42" s="101" t="s">
        <v>61</v>
      </c>
      <c r="F42" s="77">
        <v>1</v>
      </c>
      <c r="G42" s="76">
        <v>92</v>
      </c>
      <c r="H42" s="77">
        <f t="shared" si="102"/>
        <v>1</v>
      </c>
      <c r="I42" s="100"/>
      <c r="J42" s="100">
        <v>1</v>
      </c>
      <c r="K42" s="100"/>
      <c r="L42" s="100"/>
      <c r="M42" s="100"/>
      <c r="N42" s="100"/>
      <c r="O42" s="100"/>
      <c r="P42" s="100"/>
      <c r="Q42" s="100"/>
      <c r="R42" s="100"/>
      <c r="S42" s="100"/>
      <c r="T42" s="100"/>
      <c r="U42" s="106">
        <v>1.4670000000000001</v>
      </c>
      <c r="V42" s="43">
        <f t="shared" si="103"/>
        <v>1.4670000000000001</v>
      </c>
      <c r="W42" s="43">
        <f t="shared" si="104"/>
        <v>92</v>
      </c>
      <c r="X42" s="67">
        <f t="shared" si="113"/>
        <v>1</v>
      </c>
      <c r="Y42" s="67"/>
      <c r="Z42" s="67"/>
      <c r="AA42" s="67"/>
      <c r="AB42" s="67"/>
      <c r="AC42" s="67"/>
      <c r="AD42" s="67"/>
      <c r="AE42" s="67"/>
      <c r="AF42" s="67">
        <v>1</v>
      </c>
      <c r="AG42" s="67"/>
      <c r="AH42" s="67"/>
      <c r="AI42" s="67"/>
      <c r="AJ42" s="67"/>
      <c r="AK42" s="67"/>
      <c r="AL42" s="67"/>
      <c r="AM42" s="67"/>
      <c r="AN42" s="67"/>
      <c r="AO42" s="67"/>
      <c r="AP42" s="67">
        <v>1</v>
      </c>
      <c r="AQ42" s="67">
        <f t="shared" ref="AQ42:AW42" si="139">AJ42*$H$42</f>
        <v>0</v>
      </c>
      <c r="AR42" s="67">
        <f t="shared" si="139"/>
        <v>0</v>
      </c>
      <c r="AS42" s="67">
        <f t="shared" si="139"/>
        <v>0</v>
      </c>
      <c r="AT42" s="67">
        <f t="shared" si="139"/>
        <v>0</v>
      </c>
      <c r="AU42" s="67">
        <f t="shared" si="139"/>
        <v>0</v>
      </c>
      <c r="AV42" s="67">
        <f t="shared" si="139"/>
        <v>0</v>
      </c>
      <c r="AW42" s="67">
        <f t="shared" si="139"/>
        <v>1</v>
      </c>
      <c r="AX42" s="67">
        <f t="shared" si="115"/>
        <v>1</v>
      </c>
      <c r="AY42" s="67"/>
      <c r="AZ42" s="67"/>
      <c r="BA42" s="67"/>
      <c r="BB42" s="67"/>
      <c r="BC42" s="67">
        <v>1</v>
      </c>
      <c r="BD42" s="67"/>
      <c r="BE42" s="67">
        <f t="shared" ref="BE42:BJ42" si="140">AY42*$H$42</f>
        <v>0</v>
      </c>
      <c r="BF42" s="67">
        <f t="shared" si="140"/>
        <v>0</v>
      </c>
      <c r="BG42" s="67">
        <f t="shared" si="140"/>
        <v>0</v>
      </c>
      <c r="BH42" s="67">
        <f t="shared" si="140"/>
        <v>0</v>
      </c>
      <c r="BI42" s="67">
        <f t="shared" si="140"/>
        <v>1</v>
      </c>
      <c r="BJ42" s="67">
        <f t="shared" si="140"/>
        <v>0</v>
      </c>
      <c r="BK42" s="46">
        <f t="shared" ref="BK42:BU42" si="141">Y42*$H$42</f>
        <v>0</v>
      </c>
      <c r="BL42" s="46">
        <f t="shared" si="141"/>
        <v>0</v>
      </c>
      <c r="BM42" s="46">
        <f t="shared" si="141"/>
        <v>0</v>
      </c>
      <c r="BN42" s="46">
        <f t="shared" si="141"/>
        <v>0</v>
      </c>
      <c r="BO42" s="46">
        <f t="shared" si="141"/>
        <v>0</v>
      </c>
      <c r="BP42" s="46">
        <f t="shared" si="141"/>
        <v>0</v>
      </c>
      <c r="BQ42" s="46">
        <f t="shared" si="141"/>
        <v>0</v>
      </c>
      <c r="BR42" s="46">
        <f t="shared" si="141"/>
        <v>1</v>
      </c>
      <c r="BS42" s="46">
        <f t="shared" si="141"/>
        <v>0</v>
      </c>
      <c r="BT42" s="46">
        <f t="shared" si="141"/>
        <v>0</v>
      </c>
      <c r="BU42" s="46">
        <f t="shared" si="141"/>
        <v>0</v>
      </c>
      <c r="BW42"/>
    </row>
    <row r="43" spans="1:75" ht="15" customHeight="1" x14ac:dyDescent="0.3">
      <c r="A43" s="107"/>
      <c r="B43" s="84" t="s">
        <v>99</v>
      </c>
      <c r="C43" s="75"/>
      <c r="D43" s="75"/>
      <c r="E43" s="101"/>
      <c r="F43" s="77">
        <f>SUM(F33:F42)</f>
        <v>28</v>
      </c>
      <c r="G43" s="76">
        <f>SUM(G33:G42)</f>
        <v>1124.9000000000001</v>
      </c>
      <c r="H43" s="77">
        <f t="shared" si="102"/>
        <v>0</v>
      </c>
      <c r="I43" s="100"/>
      <c r="J43" s="100"/>
      <c r="K43" s="100"/>
      <c r="L43" s="100"/>
      <c r="M43" s="100"/>
      <c r="N43" s="100"/>
      <c r="O43" s="100"/>
      <c r="P43" s="100"/>
      <c r="Q43" s="100"/>
      <c r="R43" s="100"/>
      <c r="S43" s="100"/>
      <c r="T43" s="100"/>
      <c r="U43" s="106">
        <f>SUM(U33:U42)</f>
        <v>17.163</v>
      </c>
      <c r="V43" s="43">
        <f t="shared" si="103"/>
        <v>0</v>
      </c>
      <c r="W43" s="43">
        <f t="shared" si="104"/>
        <v>0</v>
      </c>
      <c r="X43" s="67">
        <f t="shared" si="113"/>
        <v>0</v>
      </c>
      <c r="Y43" s="67">
        <f t="shared" ref="Y43:AP43" si="142">SUM(Y33:Y42)</f>
        <v>0</v>
      </c>
      <c r="Z43" s="67">
        <f t="shared" si="142"/>
        <v>2</v>
      </c>
      <c r="AA43" s="67">
        <f t="shared" si="142"/>
        <v>5</v>
      </c>
      <c r="AB43" s="67">
        <f t="shared" si="142"/>
        <v>3</v>
      </c>
      <c r="AC43" s="67">
        <f t="shared" si="142"/>
        <v>4</v>
      </c>
      <c r="AD43" s="67">
        <f t="shared" si="142"/>
        <v>1</v>
      </c>
      <c r="AE43" s="67">
        <f t="shared" si="142"/>
        <v>3</v>
      </c>
      <c r="AF43" s="67">
        <f t="shared" si="142"/>
        <v>2</v>
      </c>
      <c r="AG43" s="67">
        <f t="shared" si="142"/>
        <v>2</v>
      </c>
      <c r="AH43" s="67">
        <f t="shared" si="142"/>
        <v>1</v>
      </c>
      <c r="AI43" s="67">
        <f t="shared" si="142"/>
        <v>0</v>
      </c>
      <c r="AJ43" s="67">
        <f t="shared" si="142"/>
        <v>3</v>
      </c>
      <c r="AK43" s="67">
        <f t="shared" si="142"/>
        <v>2</v>
      </c>
      <c r="AL43" s="67">
        <f t="shared" si="142"/>
        <v>5</v>
      </c>
      <c r="AM43" s="67">
        <f t="shared" si="142"/>
        <v>5</v>
      </c>
      <c r="AN43" s="67">
        <f t="shared" si="142"/>
        <v>1</v>
      </c>
      <c r="AO43" s="67">
        <f t="shared" si="142"/>
        <v>8</v>
      </c>
      <c r="AP43" s="67">
        <f t="shared" si="142"/>
        <v>4</v>
      </c>
      <c r="AQ43" s="67">
        <f t="shared" ref="AQ43:AW43" si="143">AJ43*$H$40</f>
        <v>3</v>
      </c>
      <c r="AR43" s="67">
        <f t="shared" si="143"/>
        <v>2</v>
      </c>
      <c r="AS43" s="67">
        <f t="shared" si="143"/>
        <v>5</v>
      </c>
      <c r="AT43" s="67">
        <f t="shared" si="143"/>
        <v>5</v>
      </c>
      <c r="AU43" s="67">
        <f t="shared" si="143"/>
        <v>1</v>
      </c>
      <c r="AV43" s="67">
        <f t="shared" si="143"/>
        <v>8</v>
      </c>
      <c r="AW43" s="67">
        <f t="shared" si="143"/>
        <v>4</v>
      </c>
      <c r="AX43" s="67">
        <f t="shared" si="115"/>
        <v>28</v>
      </c>
      <c r="AY43" s="67">
        <f t="shared" ref="AY43:BD43" si="144">SUM(AY33:AY42)</f>
        <v>4</v>
      </c>
      <c r="AZ43" s="67">
        <f t="shared" si="144"/>
        <v>0</v>
      </c>
      <c r="BA43" s="67">
        <f t="shared" si="144"/>
        <v>8</v>
      </c>
      <c r="BB43" s="67">
        <f t="shared" si="144"/>
        <v>5</v>
      </c>
      <c r="BC43" s="67">
        <f t="shared" si="144"/>
        <v>11</v>
      </c>
      <c r="BD43" s="67">
        <f t="shared" si="144"/>
        <v>0</v>
      </c>
      <c r="BE43" s="67">
        <f t="shared" ref="BE43:BJ43" si="145">AY43*$H$40</f>
        <v>4</v>
      </c>
      <c r="BF43" s="67">
        <f t="shared" si="145"/>
        <v>0</v>
      </c>
      <c r="BG43" s="67">
        <f t="shared" si="145"/>
        <v>8</v>
      </c>
      <c r="BH43" s="67">
        <f t="shared" si="145"/>
        <v>5</v>
      </c>
      <c r="BI43" s="67">
        <f t="shared" si="145"/>
        <v>11</v>
      </c>
      <c r="BJ43" s="67">
        <f t="shared" si="145"/>
        <v>0</v>
      </c>
      <c r="BK43" s="46">
        <f t="shared" ref="BK43:BU43" si="146">Y43*$H$40</f>
        <v>0</v>
      </c>
      <c r="BL43" s="46">
        <f t="shared" si="146"/>
        <v>2</v>
      </c>
      <c r="BM43" s="46">
        <f t="shared" si="146"/>
        <v>5</v>
      </c>
      <c r="BN43" s="46">
        <f t="shared" si="146"/>
        <v>3</v>
      </c>
      <c r="BO43" s="46">
        <f t="shared" si="146"/>
        <v>4</v>
      </c>
      <c r="BP43" s="46">
        <f t="shared" si="146"/>
        <v>1</v>
      </c>
      <c r="BQ43" s="46">
        <f t="shared" si="146"/>
        <v>3</v>
      </c>
      <c r="BR43" s="46">
        <f t="shared" si="146"/>
        <v>2</v>
      </c>
      <c r="BS43" s="46">
        <f t="shared" si="146"/>
        <v>2</v>
      </c>
      <c r="BT43" s="46">
        <f t="shared" si="146"/>
        <v>1</v>
      </c>
      <c r="BU43" s="46">
        <f t="shared" si="146"/>
        <v>0</v>
      </c>
      <c r="BW43"/>
    </row>
    <row r="44" spans="1:75" ht="15" customHeight="1" x14ac:dyDescent="0.3">
      <c r="A44" s="107">
        <v>15233</v>
      </c>
      <c r="B44" s="110" t="s">
        <v>100</v>
      </c>
      <c r="C44" s="75" t="s">
        <v>26</v>
      </c>
      <c r="D44" s="75" t="s">
        <v>60</v>
      </c>
      <c r="E44" s="101" t="s">
        <v>61</v>
      </c>
      <c r="F44" s="77">
        <v>3</v>
      </c>
      <c r="G44" s="102">
        <v>286.8</v>
      </c>
      <c r="H44" s="77">
        <f t="shared" si="102"/>
        <v>0</v>
      </c>
      <c r="I44" s="100"/>
      <c r="J44" s="100"/>
      <c r="K44" s="100"/>
      <c r="L44" s="100"/>
      <c r="M44" s="100"/>
      <c r="N44" s="100"/>
      <c r="O44" s="100"/>
      <c r="P44" s="100"/>
      <c r="Q44" s="100"/>
      <c r="R44" s="100"/>
      <c r="S44" s="100"/>
      <c r="T44" s="100"/>
      <c r="U44" s="106">
        <v>4.87</v>
      </c>
      <c r="V44" s="43">
        <f t="shared" si="103"/>
        <v>0</v>
      </c>
      <c r="W44" s="43">
        <f t="shared" si="104"/>
        <v>0</v>
      </c>
      <c r="X44" s="67">
        <f t="shared" si="113"/>
        <v>0</v>
      </c>
      <c r="Y44" s="67"/>
      <c r="Z44" s="67"/>
      <c r="AA44" s="67"/>
      <c r="AB44" s="67"/>
      <c r="AC44" s="67">
        <v>1</v>
      </c>
      <c r="AD44" s="67">
        <v>2</v>
      </c>
      <c r="AE44" s="67"/>
      <c r="AF44" s="67"/>
      <c r="AG44" s="67"/>
      <c r="AH44" s="67"/>
      <c r="AI44" s="67"/>
      <c r="AJ44" s="67"/>
      <c r="AK44" s="67"/>
      <c r="AL44" s="67"/>
      <c r="AM44" s="67"/>
      <c r="AN44" s="67"/>
      <c r="AO44" s="67">
        <v>3</v>
      </c>
      <c r="AP44" s="67"/>
      <c r="AQ44" s="67">
        <f t="shared" ref="AQ44:AW44" si="147">AJ44*$H$44</f>
        <v>0</v>
      </c>
      <c r="AR44" s="67">
        <f t="shared" si="147"/>
        <v>0</v>
      </c>
      <c r="AS44" s="67">
        <f t="shared" si="147"/>
        <v>0</v>
      </c>
      <c r="AT44" s="67">
        <f t="shared" si="147"/>
        <v>0</v>
      </c>
      <c r="AU44" s="67">
        <f t="shared" si="147"/>
        <v>0</v>
      </c>
      <c r="AV44" s="67">
        <f t="shared" si="147"/>
        <v>0</v>
      </c>
      <c r="AW44" s="67">
        <f t="shared" si="147"/>
        <v>0</v>
      </c>
      <c r="AX44" s="67">
        <f t="shared" si="115"/>
        <v>3</v>
      </c>
      <c r="AY44" s="67"/>
      <c r="AZ44" s="67"/>
      <c r="BA44" s="67"/>
      <c r="BB44" s="67">
        <v>3</v>
      </c>
      <c r="BC44" s="67"/>
      <c r="BD44" s="67"/>
      <c r="BE44" s="67">
        <f t="shared" ref="BE44:BJ44" si="148">AY44*$H$44</f>
        <v>0</v>
      </c>
      <c r="BF44" s="67">
        <f t="shared" si="148"/>
        <v>0</v>
      </c>
      <c r="BG44" s="67">
        <f t="shared" si="148"/>
        <v>0</v>
      </c>
      <c r="BH44" s="67">
        <f t="shared" si="148"/>
        <v>0</v>
      </c>
      <c r="BI44" s="67">
        <f t="shared" si="148"/>
        <v>0</v>
      </c>
      <c r="BJ44" s="67">
        <f t="shared" si="148"/>
        <v>0</v>
      </c>
      <c r="BK44" s="46">
        <f t="shared" ref="BK44:BU44" si="149">Y44*$H$44</f>
        <v>0</v>
      </c>
      <c r="BL44" s="46">
        <f t="shared" si="149"/>
        <v>0</v>
      </c>
      <c r="BM44" s="46">
        <f t="shared" si="149"/>
        <v>0</v>
      </c>
      <c r="BN44" s="46">
        <f t="shared" si="149"/>
        <v>0</v>
      </c>
      <c r="BO44" s="46">
        <f t="shared" si="149"/>
        <v>0</v>
      </c>
      <c r="BP44" s="46">
        <f t="shared" si="149"/>
        <v>0</v>
      </c>
      <c r="BQ44" s="46">
        <f t="shared" si="149"/>
        <v>0</v>
      </c>
      <c r="BR44" s="46">
        <f t="shared" si="149"/>
        <v>0</v>
      </c>
      <c r="BS44" s="46">
        <f t="shared" si="149"/>
        <v>0</v>
      </c>
      <c r="BT44" s="46">
        <f t="shared" si="149"/>
        <v>0</v>
      </c>
      <c r="BU44" s="46">
        <f t="shared" si="149"/>
        <v>0</v>
      </c>
      <c r="BW44"/>
    </row>
    <row r="45" spans="1:75" ht="15" customHeight="1" x14ac:dyDescent="0.3">
      <c r="A45" s="107">
        <v>15159</v>
      </c>
      <c r="B45" s="110" t="s">
        <v>101</v>
      </c>
      <c r="C45" s="75" t="s">
        <v>25</v>
      </c>
      <c r="D45" s="75" t="s">
        <v>60</v>
      </c>
      <c r="E45" s="111" t="s">
        <v>61</v>
      </c>
      <c r="F45" s="77">
        <v>3</v>
      </c>
      <c r="G45" s="76">
        <v>243.63</v>
      </c>
      <c r="H45" s="77">
        <f t="shared" si="102"/>
        <v>0</v>
      </c>
      <c r="I45" s="100"/>
      <c r="J45" s="100"/>
      <c r="K45" s="100"/>
      <c r="L45" s="100"/>
      <c r="M45" s="100"/>
      <c r="N45" s="100"/>
      <c r="O45" s="100"/>
      <c r="P45" s="100"/>
      <c r="Q45" s="100"/>
      <c r="R45" s="100"/>
      <c r="S45" s="100"/>
      <c r="T45" s="100"/>
      <c r="U45" s="106">
        <v>4.0419999999999998</v>
      </c>
      <c r="V45" s="43">
        <f t="shared" si="103"/>
        <v>0</v>
      </c>
      <c r="W45" s="43">
        <f t="shared" si="104"/>
        <v>0</v>
      </c>
      <c r="X45" s="67">
        <f t="shared" si="113"/>
        <v>0</v>
      </c>
      <c r="Y45" s="67"/>
      <c r="Z45" s="67"/>
      <c r="AA45" s="67"/>
      <c r="AB45" s="67">
        <v>2</v>
      </c>
      <c r="AC45" s="67">
        <v>1</v>
      </c>
      <c r="AD45" s="67"/>
      <c r="AE45" s="67"/>
      <c r="AF45" s="67"/>
      <c r="AG45" s="67"/>
      <c r="AH45" s="67"/>
      <c r="AI45" s="67"/>
      <c r="AJ45" s="67"/>
      <c r="AK45" s="67"/>
      <c r="AL45" s="67"/>
      <c r="AM45" s="67"/>
      <c r="AN45" s="67"/>
      <c r="AO45" s="67">
        <v>3</v>
      </c>
      <c r="AP45" s="67"/>
      <c r="AQ45" s="67">
        <f t="shared" ref="AQ45:AW45" si="150">AJ45*$H$45</f>
        <v>0</v>
      </c>
      <c r="AR45" s="67">
        <f t="shared" si="150"/>
        <v>0</v>
      </c>
      <c r="AS45" s="67">
        <f t="shared" si="150"/>
        <v>0</v>
      </c>
      <c r="AT45" s="67">
        <f t="shared" si="150"/>
        <v>0</v>
      </c>
      <c r="AU45" s="67">
        <f t="shared" si="150"/>
        <v>0</v>
      </c>
      <c r="AV45" s="67">
        <f t="shared" si="150"/>
        <v>0</v>
      </c>
      <c r="AW45" s="67">
        <f t="shared" si="150"/>
        <v>0</v>
      </c>
      <c r="AX45" s="67">
        <f t="shared" si="115"/>
        <v>3</v>
      </c>
      <c r="AY45" s="67"/>
      <c r="AZ45" s="67"/>
      <c r="BA45" s="67"/>
      <c r="BB45" s="67">
        <v>3</v>
      </c>
      <c r="BC45" s="67"/>
      <c r="BD45" s="67"/>
      <c r="BE45" s="67">
        <f t="shared" ref="BE45:BJ45" si="151">AY45*$H$45</f>
        <v>0</v>
      </c>
      <c r="BF45" s="67">
        <f t="shared" si="151"/>
        <v>0</v>
      </c>
      <c r="BG45" s="67">
        <f t="shared" si="151"/>
        <v>0</v>
      </c>
      <c r="BH45" s="67">
        <f t="shared" si="151"/>
        <v>0</v>
      </c>
      <c r="BI45" s="67">
        <f t="shared" si="151"/>
        <v>0</v>
      </c>
      <c r="BJ45" s="67">
        <f t="shared" si="151"/>
        <v>0</v>
      </c>
      <c r="BK45" s="46">
        <f t="shared" ref="BK45:BU45" si="152">Y45*$H$45</f>
        <v>0</v>
      </c>
      <c r="BL45" s="46">
        <f t="shared" si="152"/>
        <v>0</v>
      </c>
      <c r="BM45" s="46">
        <f t="shared" si="152"/>
        <v>0</v>
      </c>
      <c r="BN45" s="46">
        <f t="shared" si="152"/>
        <v>0</v>
      </c>
      <c r="BO45" s="46">
        <f t="shared" si="152"/>
        <v>0</v>
      </c>
      <c r="BP45" s="46">
        <f t="shared" si="152"/>
        <v>0</v>
      </c>
      <c r="BQ45" s="46">
        <f t="shared" si="152"/>
        <v>0</v>
      </c>
      <c r="BR45" s="46">
        <f t="shared" si="152"/>
        <v>0</v>
      </c>
      <c r="BS45" s="46">
        <f t="shared" si="152"/>
        <v>0</v>
      </c>
      <c r="BT45" s="46">
        <f t="shared" si="152"/>
        <v>0</v>
      </c>
      <c r="BU45" s="46">
        <f t="shared" si="152"/>
        <v>0</v>
      </c>
      <c r="BW45"/>
    </row>
    <row r="46" spans="1:75" ht="15" customHeight="1" x14ac:dyDescent="0.3">
      <c r="A46" s="107">
        <v>15234</v>
      </c>
      <c r="B46" s="110" t="s">
        <v>102</v>
      </c>
      <c r="C46" s="75" t="s">
        <v>25</v>
      </c>
      <c r="D46" s="75" t="s">
        <v>16</v>
      </c>
      <c r="E46" s="111" t="s">
        <v>61</v>
      </c>
      <c r="F46" s="77">
        <v>4</v>
      </c>
      <c r="G46" s="102">
        <v>104.4</v>
      </c>
      <c r="H46" s="77">
        <f t="shared" si="102"/>
        <v>0</v>
      </c>
      <c r="I46" s="100"/>
      <c r="J46" s="100"/>
      <c r="K46" s="100"/>
      <c r="L46" s="100"/>
      <c r="M46" s="100"/>
      <c r="N46" s="100"/>
      <c r="O46" s="100"/>
      <c r="P46" s="100"/>
      <c r="Q46" s="100"/>
      <c r="R46" s="100"/>
      <c r="S46" s="100"/>
      <c r="T46" s="100"/>
      <c r="U46" s="106">
        <v>2.0510000000000002</v>
      </c>
      <c r="V46" s="43">
        <f t="shared" si="103"/>
        <v>0</v>
      </c>
      <c r="W46" s="43">
        <f t="shared" si="104"/>
        <v>0</v>
      </c>
      <c r="X46" s="67">
        <f t="shared" si="113"/>
        <v>0</v>
      </c>
      <c r="Y46" s="67"/>
      <c r="Z46" s="67">
        <v>2</v>
      </c>
      <c r="AA46" s="67">
        <v>1</v>
      </c>
      <c r="AB46" s="67"/>
      <c r="AC46" s="67">
        <v>1</v>
      </c>
      <c r="AD46" s="67"/>
      <c r="AE46" s="67"/>
      <c r="AF46" s="67"/>
      <c r="AG46" s="67"/>
      <c r="AH46" s="67"/>
      <c r="AI46" s="67"/>
      <c r="AJ46" s="67"/>
      <c r="AK46" s="67"/>
      <c r="AL46" s="67"/>
      <c r="AM46" s="67">
        <v>3</v>
      </c>
      <c r="AN46" s="67"/>
      <c r="AO46" s="67"/>
      <c r="AP46" s="67"/>
      <c r="AQ46" s="67">
        <f t="shared" ref="AQ46:AW46" si="153">AJ46*$H$46</f>
        <v>0</v>
      </c>
      <c r="AR46" s="67">
        <f t="shared" si="153"/>
        <v>0</v>
      </c>
      <c r="AS46" s="67">
        <f t="shared" si="153"/>
        <v>0</v>
      </c>
      <c r="AT46" s="67">
        <f t="shared" si="153"/>
        <v>0</v>
      </c>
      <c r="AU46" s="67">
        <f t="shared" si="153"/>
        <v>0</v>
      </c>
      <c r="AV46" s="67">
        <f t="shared" si="153"/>
        <v>0</v>
      </c>
      <c r="AW46" s="67">
        <f t="shared" si="153"/>
        <v>0</v>
      </c>
      <c r="AX46" s="67">
        <f t="shared" si="115"/>
        <v>3</v>
      </c>
      <c r="AY46" s="67"/>
      <c r="AZ46" s="67"/>
      <c r="BA46" s="67">
        <v>4</v>
      </c>
      <c r="BB46" s="67"/>
      <c r="BC46" s="67"/>
      <c r="BD46" s="67"/>
      <c r="BE46" s="67">
        <f t="shared" ref="BE46:BJ46" si="154">AY46*$H$46</f>
        <v>0</v>
      </c>
      <c r="BF46" s="67">
        <f t="shared" si="154"/>
        <v>0</v>
      </c>
      <c r="BG46" s="67">
        <f t="shared" si="154"/>
        <v>0</v>
      </c>
      <c r="BH46" s="67">
        <f t="shared" si="154"/>
        <v>0</v>
      </c>
      <c r="BI46" s="67">
        <f t="shared" si="154"/>
        <v>0</v>
      </c>
      <c r="BJ46" s="67">
        <f t="shared" si="154"/>
        <v>0</v>
      </c>
      <c r="BK46" s="46">
        <f t="shared" ref="BK46:BU46" si="155">Y46*$H$46</f>
        <v>0</v>
      </c>
      <c r="BL46" s="46">
        <f t="shared" si="155"/>
        <v>0</v>
      </c>
      <c r="BM46" s="46">
        <f t="shared" si="155"/>
        <v>0</v>
      </c>
      <c r="BN46" s="46">
        <f t="shared" si="155"/>
        <v>0</v>
      </c>
      <c r="BO46" s="46">
        <f t="shared" si="155"/>
        <v>0</v>
      </c>
      <c r="BP46" s="46">
        <f t="shared" si="155"/>
        <v>0</v>
      </c>
      <c r="BQ46" s="46">
        <f t="shared" si="155"/>
        <v>0</v>
      </c>
      <c r="BR46" s="46">
        <f t="shared" si="155"/>
        <v>0</v>
      </c>
      <c r="BS46" s="46">
        <f t="shared" si="155"/>
        <v>0</v>
      </c>
      <c r="BT46" s="46">
        <f t="shared" si="155"/>
        <v>0</v>
      </c>
      <c r="BU46" s="46">
        <f t="shared" si="155"/>
        <v>0</v>
      </c>
      <c r="BW46"/>
    </row>
    <row r="47" spans="1:75" ht="15" customHeight="1" x14ac:dyDescent="0.3">
      <c r="A47" s="107">
        <v>15250</v>
      </c>
      <c r="B47" s="110" t="s">
        <v>103</v>
      </c>
      <c r="C47" s="75" t="s">
        <v>25</v>
      </c>
      <c r="D47" s="75" t="s">
        <v>15</v>
      </c>
      <c r="E47" s="111" t="s">
        <v>61</v>
      </c>
      <c r="F47" s="77">
        <v>6</v>
      </c>
      <c r="G47" s="102">
        <v>85.95</v>
      </c>
      <c r="H47" s="77">
        <f t="shared" si="102"/>
        <v>0</v>
      </c>
      <c r="I47" s="100"/>
      <c r="J47" s="100"/>
      <c r="K47" s="100"/>
      <c r="L47" s="100"/>
      <c r="M47" s="100"/>
      <c r="N47" s="100"/>
      <c r="O47" s="100"/>
      <c r="P47" s="100"/>
      <c r="Q47" s="100"/>
      <c r="R47" s="100"/>
      <c r="S47" s="100"/>
      <c r="T47" s="100"/>
      <c r="U47" s="106">
        <v>1.4770000000000001</v>
      </c>
      <c r="V47" s="43">
        <f t="shared" si="103"/>
        <v>0</v>
      </c>
      <c r="W47" s="43">
        <f t="shared" si="104"/>
        <v>0</v>
      </c>
      <c r="X47" s="67">
        <f t="shared" si="113"/>
        <v>0</v>
      </c>
      <c r="Y47" s="67">
        <v>1</v>
      </c>
      <c r="Z47" s="67">
        <v>5</v>
      </c>
      <c r="AA47" s="67"/>
      <c r="AB47" s="67"/>
      <c r="AC47" s="67"/>
      <c r="AD47" s="67"/>
      <c r="AE47" s="67"/>
      <c r="AF47" s="67"/>
      <c r="AG47" s="67"/>
      <c r="AH47" s="67"/>
      <c r="AI47" s="67"/>
      <c r="AJ47" s="67"/>
      <c r="AK47" s="67"/>
      <c r="AL47" s="67">
        <v>6</v>
      </c>
      <c r="AM47" s="67"/>
      <c r="AN47" s="67"/>
      <c r="AO47" s="67"/>
      <c r="AP47" s="67"/>
      <c r="AQ47" s="67">
        <f t="shared" ref="AQ47:AW47" si="156">AJ47*$H$47</f>
        <v>0</v>
      </c>
      <c r="AR47" s="67">
        <f t="shared" si="156"/>
        <v>0</v>
      </c>
      <c r="AS47" s="67">
        <f t="shared" si="156"/>
        <v>0</v>
      </c>
      <c r="AT47" s="67">
        <f t="shared" si="156"/>
        <v>0</v>
      </c>
      <c r="AU47" s="67">
        <f t="shared" si="156"/>
        <v>0</v>
      </c>
      <c r="AV47" s="67">
        <f t="shared" si="156"/>
        <v>0</v>
      </c>
      <c r="AW47" s="67">
        <f t="shared" si="156"/>
        <v>0</v>
      </c>
      <c r="AX47" s="67">
        <f t="shared" si="115"/>
        <v>6</v>
      </c>
      <c r="AY47" s="67"/>
      <c r="AZ47" s="67"/>
      <c r="BA47" s="67">
        <v>6</v>
      </c>
      <c r="BB47" s="67"/>
      <c r="BC47" s="67"/>
      <c r="BD47" s="67"/>
      <c r="BE47" s="67">
        <f t="shared" ref="BE47:BJ47" si="157">AY47*$H$47</f>
        <v>0</v>
      </c>
      <c r="BF47" s="67">
        <f t="shared" si="157"/>
        <v>0</v>
      </c>
      <c r="BG47" s="67">
        <f t="shared" si="157"/>
        <v>0</v>
      </c>
      <c r="BH47" s="67">
        <f t="shared" si="157"/>
        <v>0</v>
      </c>
      <c r="BI47" s="67">
        <f t="shared" si="157"/>
        <v>0</v>
      </c>
      <c r="BJ47" s="67">
        <f t="shared" si="157"/>
        <v>0</v>
      </c>
      <c r="BK47" s="46">
        <f t="shared" ref="BK47:BU47" si="158">Y47*$H$47</f>
        <v>0</v>
      </c>
      <c r="BL47" s="46">
        <f t="shared" si="158"/>
        <v>0</v>
      </c>
      <c r="BM47" s="46">
        <f t="shared" si="158"/>
        <v>0</v>
      </c>
      <c r="BN47" s="46">
        <f t="shared" si="158"/>
        <v>0</v>
      </c>
      <c r="BO47" s="46">
        <f t="shared" si="158"/>
        <v>0</v>
      </c>
      <c r="BP47" s="46">
        <f t="shared" si="158"/>
        <v>0</v>
      </c>
      <c r="BQ47" s="46">
        <f t="shared" si="158"/>
        <v>0</v>
      </c>
      <c r="BR47" s="46">
        <f t="shared" si="158"/>
        <v>0</v>
      </c>
      <c r="BS47" s="46">
        <f t="shared" si="158"/>
        <v>0</v>
      </c>
      <c r="BT47" s="46">
        <f t="shared" si="158"/>
        <v>0</v>
      </c>
      <c r="BU47" s="46">
        <f t="shared" si="158"/>
        <v>0</v>
      </c>
      <c r="BW47"/>
    </row>
    <row r="48" spans="1:75" ht="15" customHeight="1" x14ac:dyDescent="0.3">
      <c r="A48" s="107">
        <v>15248</v>
      </c>
      <c r="B48" s="110" t="s">
        <v>104</v>
      </c>
      <c r="C48" s="75" t="s">
        <v>26</v>
      </c>
      <c r="D48" s="75" t="s">
        <v>16</v>
      </c>
      <c r="E48" s="111" t="s">
        <v>61</v>
      </c>
      <c r="F48" s="77">
        <v>4</v>
      </c>
      <c r="G48" s="102">
        <v>80.67</v>
      </c>
      <c r="H48" s="77">
        <f t="shared" si="102"/>
        <v>0</v>
      </c>
      <c r="I48" s="100"/>
      <c r="J48" s="100"/>
      <c r="K48" s="100"/>
      <c r="L48" s="100"/>
      <c r="M48" s="100"/>
      <c r="N48" s="100"/>
      <c r="O48" s="100"/>
      <c r="P48" s="100"/>
      <c r="Q48" s="100"/>
      <c r="R48" s="100"/>
      <c r="S48" s="100"/>
      <c r="T48" s="100"/>
      <c r="U48" s="106">
        <v>1.5169999999999999</v>
      </c>
      <c r="V48" s="43">
        <f t="shared" si="103"/>
        <v>0</v>
      </c>
      <c r="W48" s="43">
        <f t="shared" si="104"/>
        <v>0</v>
      </c>
      <c r="X48" s="67">
        <f t="shared" si="113"/>
        <v>0</v>
      </c>
      <c r="Y48" s="67"/>
      <c r="Z48" s="67">
        <v>3</v>
      </c>
      <c r="AA48" s="67">
        <v>1</v>
      </c>
      <c r="AB48" s="67"/>
      <c r="AC48" s="67"/>
      <c r="AD48" s="67"/>
      <c r="AE48" s="67"/>
      <c r="AF48" s="67"/>
      <c r="AG48" s="67"/>
      <c r="AH48" s="67"/>
      <c r="AI48" s="67"/>
      <c r="AJ48" s="67"/>
      <c r="AK48" s="67"/>
      <c r="AL48" s="67"/>
      <c r="AM48" s="67">
        <v>4</v>
      </c>
      <c r="AN48" s="67"/>
      <c r="AO48" s="67"/>
      <c r="AP48" s="67"/>
      <c r="AQ48" s="67">
        <f t="shared" ref="AQ48:AW48" si="159">AJ48*$H$48</f>
        <v>0</v>
      </c>
      <c r="AR48" s="67">
        <f t="shared" si="159"/>
        <v>0</v>
      </c>
      <c r="AS48" s="67">
        <f t="shared" si="159"/>
        <v>0</v>
      </c>
      <c r="AT48" s="67">
        <f t="shared" si="159"/>
        <v>0</v>
      </c>
      <c r="AU48" s="67">
        <f t="shared" si="159"/>
        <v>0</v>
      </c>
      <c r="AV48" s="67">
        <f t="shared" si="159"/>
        <v>0</v>
      </c>
      <c r="AW48" s="67">
        <f t="shared" si="159"/>
        <v>0</v>
      </c>
      <c r="AX48" s="67">
        <f t="shared" si="115"/>
        <v>4</v>
      </c>
      <c r="AY48" s="67"/>
      <c r="AZ48" s="67"/>
      <c r="BA48" s="67"/>
      <c r="BB48" s="67">
        <v>4</v>
      </c>
      <c r="BC48" s="67"/>
      <c r="BD48" s="67"/>
      <c r="BE48" s="67">
        <f t="shared" ref="BE48:BJ48" si="160">AY48*$H$48</f>
        <v>0</v>
      </c>
      <c r="BF48" s="67">
        <f t="shared" si="160"/>
        <v>0</v>
      </c>
      <c r="BG48" s="67">
        <f t="shared" si="160"/>
        <v>0</v>
      </c>
      <c r="BH48" s="67">
        <f t="shared" si="160"/>
        <v>0</v>
      </c>
      <c r="BI48" s="67">
        <f t="shared" si="160"/>
        <v>0</v>
      </c>
      <c r="BJ48" s="67">
        <f t="shared" si="160"/>
        <v>0</v>
      </c>
      <c r="BK48" s="46">
        <f t="shared" ref="BK48:BU48" si="161">Y48*$H$48</f>
        <v>0</v>
      </c>
      <c r="BL48" s="46">
        <f t="shared" si="161"/>
        <v>0</v>
      </c>
      <c r="BM48" s="46">
        <f t="shared" si="161"/>
        <v>0</v>
      </c>
      <c r="BN48" s="46">
        <f t="shared" si="161"/>
        <v>0</v>
      </c>
      <c r="BO48" s="46">
        <f t="shared" si="161"/>
        <v>0</v>
      </c>
      <c r="BP48" s="46">
        <f t="shared" si="161"/>
        <v>0</v>
      </c>
      <c r="BQ48" s="46">
        <f t="shared" si="161"/>
        <v>0</v>
      </c>
      <c r="BR48" s="46">
        <f t="shared" si="161"/>
        <v>0</v>
      </c>
      <c r="BS48" s="46">
        <f t="shared" si="161"/>
        <v>0</v>
      </c>
      <c r="BT48" s="46">
        <f t="shared" si="161"/>
        <v>0</v>
      </c>
      <c r="BU48" s="46">
        <f t="shared" si="161"/>
        <v>0</v>
      </c>
      <c r="BW48"/>
    </row>
    <row r="49" spans="1:75" ht="15" customHeight="1" x14ac:dyDescent="0.3">
      <c r="A49" s="107">
        <v>15246</v>
      </c>
      <c r="B49" s="110" t="s">
        <v>105</v>
      </c>
      <c r="C49" s="75" t="s">
        <v>26</v>
      </c>
      <c r="D49" s="75" t="s">
        <v>16</v>
      </c>
      <c r="E49" s="111" t="s">
        <v>61</v>
      </c>
      <c r="F49" s="77">
        <v>4</v>
      </c>
      <c r="G49" s="102">
        <v>96.51</v>
      </c>
      <c r="H49" s="77">
        <f t="shared" si="102"/>
        <v>0</v>
      </c>
      <c r="I49" s="100"/>
      <c r="J49" s="100"/>
      <c r="K49" s="100"/>
      <c r="L49" s="100"/>
      <c r="M49" s="100"/>
      <c r="N49" s="100"/>
      <c r="O49" s="100"/>
      <c r="P49" s="100"/>
      <c r="Q49" s="100"/>
      <c r="R49" s="100"/>
      <c r="S49" s="100"/>
      <c r="T49" s="100"/>
      <c r="U49" s="106">
        <v>1.8740000000000001</v>
      </c>
      <c r="V49" s="43">
        <f t="shared" si="103"/>
        <v>0</v>
      </c>
      <c r="W49" s="43">
        <f t="shared" si="104"/>
        <v>0</v>
      </c>
      <c r="X49" s="67">
        <f t="shared" si="113"/>
        <v>0</v>
      </c>
      <c r="Y49" s="67">
        <v>1</v>
      </c>
      <c r="Z49" s="67">
        <v>2</v>
      </c>
      <c r="AA49" s="67">
        <v>1</v>
      </c>
      <c r="AB49" s="67"/>
      <c r="AC49" s="67"/>
      <c r="AD49" s="67"/>
      <c r="AE49" s="67"/>
      <c r="AF49" s="67"/>
      <c r="AG49" s="67"/>
      <c r="AH49" s="67"/>
      <c r="AI49" s="67"/>
      <c r="AJ49" s="67"/>
      <c r="AK49" s="67"/>
      <c r="AL49" s="67"/>
      <c r="AM49" s="67">
        <v>4</v>
      </c>
      <c r="AN49" s="67"/>
      <c r="AO49" s="67"/>
      <c r="AP49" s="67"/>
      <c r="AQ49" s="67">
        <f t="shared" ref="AQ49:AW49" si="162">AJ49*$H$49</f>
        <v>0</v>
      </c>
      <c r="AR49" s="67">
        <f t="shared" si="162"/>
        <v>0</v>
      </c>
      <c r="AS49" s="67">
        <f t="shared" si="162"/>
        <v>0</v>
      </c>
      <c r="AT49" s="67">
        <f t="shared" si="162"/>
        <v>0</v>
      </c>
      <c r="AU49" s="67">
        <f t="shared" si="162"/>
        <v>0</v>
      </c>
      <c r="AV49" s="67">
        <f t="shared" si="162"/>
        <v>0</v>
      </c>
      <c r="AW49" s="67">
        <f t="shared" si="162"/>
        <v>0</v>
      </c>
      <c r="AX49" s="67">
        <f t="shared" si="115"/>
        <v>4</v>
      </c>
      <c r="AY49" s="67"/>
      <c r="AZ49" s="67"/>
      <c r="BA49" s="67"/>
      <c r="BB49" s="67">
        <v>4</v>
      </c>
      <c r="BC49" s="67"/>
      <c r="BD49" s="67"/>
      <c r="BE49" s="67">
        <f t="shared" ref="BE49:BJ49" si="163">AY49*$H$49</f>
        <v>0</v>
      </c>
      <c r="BF49" s="67">
        <f t="shared" si="163"/>
        <v>0</v>
      </c>
      <c r="BG49" s="67">
        <f t="shared" si="163"/>
        <v>0</v>
      </c>
      <c r="BH49" s="67">
        <f t="shared" si="163"/>
        <v>0</v>
      </c>
      <c r="BI49" s="67">
        <f t="shared" si="163"/>
        <v>0</v>
      </c>
      <c r="BJ49" s="67">
        <f t="shared" si="163"/>
        <v>0</v>
      </c>
      <c r="BK49" s="46">
        <f t="shared" ref="BK49:BU49" si="164">Y49*$H$49</f>
        <v>0</v>
      </c>
      <c r="BL49" s="46">
        <f t="shared" si="164"/>
        <v>0</v>
      </c>
      <c r="BM49" s="46">
        <f t="shared" si="164"/>
        <v>0</v>
      </c>
      <c r="BN49" s="46">
        <f t="shared" si="164"/>
        <v>0</v>
      </c>
      <c r="BO49" s="46">
        <f t="shared" si="164"/>
        <v>0</v>
      </c>
      <c r="BP49" s="46">
        <f t="shared" si="164"/>
        <v>0</v>
      </c>
      <c r="BQ49" s="46">
        <f t="shared" si="164"/>
        <v>0</v>
      </c>
      <c r="BR49" s="46">
        <f t="shared" si="164"/>
        <v>0</v>
      </c>
      <c r="BS49" s="46">
        <f t="shared" si="164"/>
        <v>0</v>
      </c>
      <c r="BT49" s="46">
        <f t="shared" si="164"/>
        <v>0</v>
      </c>
      <c r="BU49" s="46">
        <f t="shared" si="164"/>
        <v>0</v>
      </c>
      <c r="BW49"/>
    </row>
    <row r="50" spans="1:75" ht="15" customHeight="1" x14ac:dyDescent="0.3">
      <c r="A50" s="107">
        <v>15247</v>
      </c>
      <c r="B50" s="110" t="s">
        <v>106</v>
      </c>
      <c r="C50" s="75" t="s">
        <v>26</v>
      </c>
      <c r="D50" s="75" t="s">
        <v>16</v>
      </c>
      <c r="E50" s="111" t="s">
        <v>61</v>
      </c>
      <c r="F50" s="77">
        <v>4</v>
      </c>
      <c r="G50" s="102">
        <v>92.97</v>
      </c>
      <c r="H50" s="77">
        <f t="shared" si="102"/>
        <v>0</v>
      </c>
      <c r="I50" s="100"/>
      <c r="J50" s="100"/>
      <c r="K50" s="100"/>
      <c r="L50" s="100"/>
      <c r="M50" s="100"/>
      <c r="N50" s="100"/>
      <c r="O50" s="100"/>
      <c r="P50" s="100"/>
      <c r="Q50" s="100"/>
      <c r="R50" s="100"/>
      <c r="S50" s="100"/>
      <c r="T50" s="100"/>
      <c r="U50" s="106">
        <v>1.7929999999999999</v>
      </c>
      <c r="V50" s="43">
        <f t="shared" si="103"/>
        <v>0</v>
      </c>
      <c r="W50" s="43">
        <f t="shared" si="104"/>
        <v>0</v>
      </c>
      <c r="X50" s="67">
        <f t="shared" si="113"/>
        <v>0</v>
      </c>
      <c r="Y50" s="67">
        <v>1</v>
      </c>
      <c r="Z50" s="67">
        <v>2</v>
      </c>
      <c r="AA50" s="67">
        <v>1</v>
      </c>
      <c r="AB50" s="67"/>
      <c r="AC50" s="67"/>
      <c r="AD50" s="67"/>
      <c r="AE50" s="67"/>
      <c r="AF50" s="67"/>
      <c r="AG50" s="67"/>
      <c r="AH50" s="67"/>
      <c r="AI50" s="67"/>
      <c r="AJ50" s="67"/>
      <c r="AK50" s="67"/>
      <c r="AL50" s="67"/>
      <c r="AM50" s="67">
        <v>4</v>
      </c>
      <c r="AN50" s="67"/>
      <c r="AO50" s="67"/>
      <c r="AP50" s="67"/>
      <c r="AQ50" s="67">
        <f t="shared" ref="AQ50:AW50" si="165">AJ50*$H$50</f>
        <v>0</v>
      </c>
      <c r="AR50" s="67">
        <f t="shared" si="165"/>
        <v>0</v>
      </c>
      <c r="AS50" s="67">
        <f t="shared" si="165"/>
        <v>0</v>
      </c>
      <c r="AT50" s="67">
        <f t="shared" si="165"/>
        <v>0</v>
      </c>
      <c r="AU50" s="67">
        <f t="shared" si="165"/>
        <v>0</v>
      </c>
      <c r="AV50" s="67">
        <f t="shared" si="165"/>
        <v>0</v>
      </c>
      <c r="AW50" s="67">
        <f t="shared" si="165"/>
        <v>0</v>
      </c>
      <c r="AX50" s="67">
        <f t="shared" si="115"/>
        <v>4</v>
      </c>
      <c r="AY50" s="67"/>
      <c r="AZ50" s="67"/>
      <c r="BA50" s="67"/>
      <c r="BB50" s="67">
        <v>4</v>
      </c>
      <c r="BC50" s="67"/>
      <c r="BD50" s="67"/>
      <c r="BE50" s="67">
        <f t="shared" ref="BE50:BJ50" si="166">AY50*$H$50</f>
        <v>0</v>
      </c>
      <c r="BF50" s="67">
        <f t="shared" si="166"/>
        <v>0</v>
      </c>
      <c r="BG50" s="67">
        <f t="shared" si="166"/>
        <v>0</v>
      </c>
      <c r="BH50" s="67">
        <f t="shared" si="166"/>
        <v>0</v>
      </c>
      <c r="BI50" s="67">
        <f t="shared" si="166"/>
        <v>0</v>
      </c>
      <c r="BJ50" s="67">
        <f t="shared" si="166"/>
        <v>0</v>
      </c>
      <c r="BK50" s="46">
        <f t="shared" ref="BK50:BU50" si="167">Y50*$H$50</f>
        <v>0</v>
      </c>
      <c r="BL50" s="46">
        <f t="shared" si="167"/>
        <v>0</v>
      </c>
      <c r="BM50" s="46">
        <f t="shared" si="167"/>
        <v>0</v>
      </c>
      <c r="BN50" s="46">
        <f t="shared" si="167"/>
        <v>0</v>
      </c>
      <c r="BO50" s="46">
        <f t="shared" si="167"/>
        <v>0</v>
      </c>
      <c r="BP50" s="46">
        <f t="shared" si="167"/>
        <v>0</v>
      </c>
      <c r="BQ50" s="46">
        <f t="shared" si="167"/>
        <v>0</v>
      </c>
      <c r="BR50" s="46">
        <f t="shared" si="167"/>
        <v>0</v>
      </c>
      <c r="BS50" s="46">
        <f t="shared" si="167"/>
        <v>0</v>
      </c>
      <c r="BT50" s="46">
        <f t="shared" si="167"/>
        <v>0</v>
      </c>
      <c r="BU50" s="46">
        <f t="shared" si="167"/>
        <v>0</v>
      </c>
      <c r="BW50"/>
    </row>
    <row r="51" spans="1:75" ht="15" customHeight="1" x14ac:dyDescent="0.3">
      <c r="A51" s="107">
        <v>15249</v>
      </c>
      <c r="B51" s="110" t="s">
        <v>107</v>
      </c>
      <c r="C51" s="75" t="s">
        <v>25</v>
      </c>
      <c r="D51" s="75" t="s">
        <v>14</v>
      </c>
      <c r="E51" s="111" t="s">
        <v>61</v>
      </c>
      <c r="F51" s="77">
        <v>10</v>
      </c>
      <c r="G51" s="102">
        <v>126.36</v>
      </c>
      <c r="H51" s="77">
        <f t="shared" si="102"/>
        <v>0</v>
      </c>
      <c r="I51" s="100"/>
      <c r="J51" s="100"/>
      <c r="K51" s="100"/>
      <c r="L51" s="100"/>
      <c r="M51" s="100"/>
      <c r="N51" s="100"/>
      <c r="O51" s="100"/>
      <c r="P51" s="100"/>
      <c r="Q51" s="100"/>
      <c r="R51" s="100"/>
      <c r="S51" s="100"/>
      <c r="T51" s="100"/>
      <c r="U51" s="106">
        <v>2.0670000000000002</v>
      </c>
      <c r="V51" s="43">
        <f t="shared" si="103"/>
        <v>0</v>
      </c>
      <c r="W51" s="43">
        <f t="shared" si="104"/>
        <v>0</v>
      </c>
      <c r="X51" s="67">
        <f t="shared" si="113"/>
        <v>0</v>
      </c>
      <c r="Y51" s="67">
        <v>6</v>
      </c>
      <c r="Z51" s="67">
        <v>4</v>
      </c>
      <c r="AA51" s="67"/>
      <c r="AB51" s="67"/>
      <c r="AC51" s="67"/>
      <c r="AD51" s="67"/>
      <c r="AE51" s="67"/>
      <c r="AF51" s="67"/>
      <c r="AG51" s="67"/>
      <c r="AH51" s="67"/>
      <c r="AI51" s="67"/>
      <c r="AJ51" s="67"/>
      <c r="AK51" s="67">
        <v>10</v>
      </c>
      <c r="AL51" s="67"/>
      <c r="AM51" s="67"/>
      <c r="AN51" s="67"/>
      <c r="AO51" s="67"/>
      <c r="AP51" s="67"/>
      <c r="AQ51" s="67">
        <f t="shared" ref="AQ51:AW51" si="168">AJ51*$H$51</f>
        <v>0</v>
      </c>
      <c r="AR51" s="67">
        <f t="shared" si="168"/>
        <v>0</v>
      </c>
      <c r="AS51" s="67">
        <f t="shared" si="168"/>
        <v>0</v>
      </c>
      <c r="AT51" s="67">
        <f t="shared" si="168"/>
        <v>0</v>
      </c>
      <c r="AU51" s="67">
        <f t="shared" si="168"/>
        <v>0</v>
      </c>
      <c r="AV51" s="67">
        <f t="shared" si="168"/>
        <v>0</v>
      </c>
      <c r="AW51" s="67">
        <f t="shared" si="168"/>
        <v>0</v>
      </c>
      <c r="AX51" s="67">
        <f t="shared" si="115"/>
        <v>10</v>
      </c>
      <c r="AY51" s="67"/>
      <c r="AZ51" s="67"/>
      <c r="BA51" s="67">
        <v>10</v>
      </c>
      <c r="BB51" s="67"/>
      <c r="BC51" s="67"/>
      <c r="BD51" s="67"/>
      <c r="BE51" s="67">
        <f t="shared" ref="BE51:BJ51" si="169">AY51*$H$51</f>
        <v>0</v>
      </c>
      <c r="BF51" s="67">
        <f t="shared" si="169"/>
        <v>0</v>
      </c>
      <c r="BG51" s="67">
        <f t="shared" si="169"/>
        <v>0</v>
      </c>
      <c r="BH51" s="67">
        <f t="shared" si="169"/>
        <v>0</v>
      </c>
      <c r="BI51" s="67">
        <f t="shared" si="169"/>
        <v>0</v>
      </c>
      <c r="BJ51" s="67">
        <f t="shared" si="169"/>
        <v>0</v>
      </c>
      <c r="BK51" s="46">
        <f t="shared" ref="BK51:BU51" si="170">Y51*$H$51</f>
        <v>0</v>
      </c>
      <c r="BL51" s="46">
        <f t="shared" si="170"/>
        <v>0</v>
      </c>
      <c r="BM51" s="46">
        <f t="shared" si="170"/>
        <v>0</v>
      </c>
      <c r="BN51" s="46">
        <f t="shared" si="170"/>
        <v>0</v>
      </c>
      <c r="BO51" s="46">
        <f t="shared" si="170"/>
        <v>0</v>
      </c>
      <c r="BP51" s="46">
        <f t="shared" si="170"/>
        <v>0</v>
      </c>
      <c r="BQ51" s="46">
        <f t="shared" si="170"/>
        <v>0</v>
      </c>
      <c r="BR51" s="46">
        <f t="shared" si="170"/>
        <v>0</v>
      </c>
      <c r="BS51" s="46">
        <f t="shared" si="170"/>
        <v>0</v>
      </c>
      <c r="BT51" s="46">
        <f t="shared" si="170"/>
        <v>0</v>
      </c>
      <c r="BU51" s="46">
        <f t="shared" si="170"/>
        <v>0</v>
      </c>
      <c r="BW51"/>
    </row>
    <row r="52" spans="1:75" ht="15" customHeight="1" x14ac:dyDescent="0.3">
      <c r="A52" s="107">
        <v>15304</v>
      </c>
      <c r="B52" s="110" t="s">
        <v>108</v>
      </c>
      <c r="C52" s="75" t="s">
        <v>23</v>
      </c>
      <c r="D52" s="75" t="s">
        <v>13</v>
      </c>
      <c r="E52" s="111" t="s">
        <v>61</v>
      </c>
      <c r="F52" s="77">
        <v>13</v>
      </c>
      <c r="G52" s="102">
        <v>62.4</v>
      </c>
      <c r="H52" s="77">
        <f t="shared" si="102"/>
        <v>0</v>
      </c>
      <c r="I52" s="100"/>
      <c r="J52" s="100"/>
      <c r="K52" s="100"/>
      <c r="L52" s="100"/>
      <c r="M52" s="100"/>
      <c r="N52" s="100"/>
      <c r="O52" s="100"/>
      <c r="P52" s="100"/>
      <c r="Q52" s="100"/>
      <c r="R52" s="100"/>
      <c r="S52" s="100"/>
      <c r="T52" s="100"/>
      <c r="U52" s="106">
        <v>0.65500000000000003</v>
      </c>
      <c r="V52" s="43">
        <f t="shared" si="103"/>
        <v>0</v>
      </c>
      <c r="W52" s="43">
        <f t="shared" si="104"/>
        <v>0</v>
      </c>
      <c r="X52" s="67">
        <f t="shared" si="113"/>
        <v>0</v>
      </c>
      <c r="Y52" s="67"/>
      <c r="Z52" s="67"/>
      <c r="AA52" s="67"/>
      <c r="AB52" s="67"/>
      <c r="AC52" s="67"/>
      <c r="AD52" s="67"/>
      <c r="AE52" s="67"/>
      <c r="AF52" s="67"/>
      <c r="AG52" s="67"/>
      <c r="AH52" s="67"/>
      <c r="AI52" s="67"/>
      <c r="AJ52" s="67">
        <v>13</v>
      </c>
      <c r="AK52" s="67"/>
      <c r="AL52" s="67"/>
      <c r="AM52" s="67"/>
      <c r="AN52" s="67"/>
      <c r="AO52" s="67"/>
      <c r="AP52" s="67"/>
      <c r="AQ52" s="67">
        <f t="shared" ref="AQ52:AW52" si="171">AJ52*$H$52</f>
        <v>0</v>
      </c>
      <c r="AR52" s="67">
        <f t="shared" si="171"/>
        <v>0</v>
      </c>
      <c r="AS52" s="67">
        <f t="shared" si="171"/>
        <v>0</v>
      </c>
      <c r="AT52" s="67">
        <f t="shared" si="171"/>
        <v>0</v>
      </c>
      <c r="AU52" s="67">
        <f t="shared" si="171"/>
        <v>0</v>
      </c>
      <c r="AV52" s="67">
        <f t="shared" si="171"/>
        <v>0</v>
      </c>
      <c r="AW52" s="67">
        <f t="shared" si="171"/>
        <v>0</v>
      </c>
      <c r="AX52" s="67">
        <f t="shared" si="115"/>
        <v>13</v>
      </c>
      <c r="AY52" s="67">
        <v>13</v>
      </c>
      <c r="AZ52" s="67"/>
      <c r="BA52" s="67"/>
      <c r="BB52" s="67"/>
      <c r="BC52" s="67"/>
      <c r="BD52" s="67"/>
      <c r="BE52" s="67">
        <f t="shared" ref="BE52:BJ52" si="172">AY52*$H$52</f>
        <v>0</v>
      </c>
      <c r="BF52" s="67">
        <f t="shared" si="172"/>
        <v>0</v>
      </c>
      <c r="BG52" s="67">
        <f t="shared" si="172"/>
        <v>0</v>
      </c>
      <c r="BH52" s="67">
        <f t="shared" si="172"/>
        <v>0</v>
      </c>
      <c r="BI52" s="67">
        <f t="shared" si="172"/>
        <v>0</v>
      </c>
      <c r="BJ52" s="67">
        <f t="shared" si="172"/>
        <v>0</v>
      </c>
      <c r="BK52" s="46">
        <f t="shared" ref="BK52:BU52" si="173">Y52*$H$52</f>
        <v>0</v>
      </c>
      <c r="BL52" s="46">
        <f t="shared" si="173"/>
        <v>0</v>
      </c>
      <c r="BM52" s="46">
        <f t="shared" si="173"/>
        <v>0</v>
      </c>
      <c r="BN52" s="46">
        <f t="shared" si="173"/>
        <v>0</v>
      </c>
      <c r="BO52" s="46">
        <f t="shared" si="173"/>
        <v>0</v>
      </c>
      <c r="BP52" s="46">
        <f t="shared" si="173"/>
        <v>0</v>
      </c>
      <c r="BQ52" s="46">
        <f t="shared" si="173"/>
        <v>0</v>
      </c>
      <c r="BR52" s="46">
        <f t="shared" si="173"/>
        <v>0</v>
      </c>
      <c r="BS52" s="46">
        <f t="shared" si="173"/>
        <v>0</v>
      </c>
      <c r="BT52" s="46">
        <f t="shared" si="173"/>
        <v>0</v>
      </c>
      <c r="BU52" s="46">
        <f t="shared" si="173"/>
        <v>0</v>
      </c>
      <c r="BW52"/>
    </row>
    <row r="53" spans="1:75" ht="15" customHeight="1" x14ac:dyDescent="0.3">
      <c r="A53" s="107">
        <v>15283</v>
      </c>
      <c r="B53" s="110" t="s">
        <v>109</v>
      </c>
      <c r="C53" s="75" t="s">
        <v>26</v>
      </c>
      <c r="D53" s="75" t="s">
        <v>95</v>
      </c>
      <c r="E53" s="111"/>
      <c r="F53" s="77">
        <v>1</v>
      </c>
      <c r="G53" s="102">
        <v>105.03</v>
      </c>
      <c r="H53" s="77">
        <f t="shared" si="102"/>
        <v>0</v>
      </c>
      <c r="I53" s="100"/>
      <c r="J53" s="100"/>
      <c r="K53" s="100"/>
      <c r="L53" s="100"/>
      <c r="M53" s="100"/>
      <c r="N53" s="100"/>
      <c r="O53" s="100"/>
      <c r="P53" s="100"/>
      <c r="Q53" s="100"/>
      <c r="R53" s="100"/>
      <c r="S53" s="100"/>
      <c r="T53" s="100"/>
      <c r="U53" s="106">
        <v>1.821</v>
      </c>
      <c r="V53" s="43">
        <f t="shared" si="103"/>
        <v>0</v>
      </c>
      <c r="W53" s="43">
        <f t="shared" si="104"/>
        <v>0</v>
      </c>
      <c r="X53" s="67">
        <f t="shared" si="113"/>
        <v>0</v>
      </c>
      <c r="Y53" s="67"/>
      <c r="Z53" s="67"/>
      <c r="AA53" s="67"/>
      <c r="AB53" s="67"/>
      <c r="AC53" s="67">
        <v>1</v>
      </c>
      <c r="AD53" s="67"/>
      <c r="AE53" s="67"/>
      <c r="AF53" s="67"/>
      <c r="AG53" s="67"/>
      <c r="AH53" s="67"/>
      <c r="AI53" s="67"/>
      <c r="AJ53" s="67"/>
      <c r="AK53" s="67"/>
      <c r="AL53" s="67"/>
      <c r="AM53" s="67"/>
      <c r="AN53" s="67"/>
      <c r="AO53" s="67"/>
      <c r="AP53" s="67">
        <v>1</v>
      </c>
      <c r="AQ53" s="67">
        <f t="shared" ref="AQ53:AW53" si="174">AJ53*$H$53</f>
        <v>0</v>
      </c>
      <c r="AR53" s="67">
        <f t="shared" si="174"/>
        <v>0</v>
      </c>
      <c r="AS53" s="67">
        <f t="shared" si="174"/>
        <v>0</v>
      </c>
      <c r="AT53" s="67">
        <f t="shared" si="174"/>
        <v>0</v>
      </c>
      <c r="AU53" s="67">
        <f t="shared" si="174"/>
        <v>0</v>
      </c>
      <c r="AV53" s="67">
        <f t="shared" si="174"/>
        <v>0</v>
      </c>
      <c r="AW53" s="67">
        <f t="shared" si="174"/>
        <v>0</v>
      </c>
      <c r="AX53" s="67">
        <f t="shared" si="115"/>
        <v>1</v>
      </c>
      <c r="AY53" s="67"/>
      <c r="AZ53" s="67"/>
      <c r="BA53" s="67"/>
      <c r="BB53" s="67"/>
      <c r="BC53" s="67"/>
      <c r="BD53" s="67"/>
      <c r="BE53" s="67">
        <f t="shared" ref="BE53:BJ53" si="175">AY53*$H$53</f>
        <v>0</v>
      </c>
      <c r="BF53" s="67">
        <f t="shared" si="175"/>
        <v>0</v>
      </c>
      <c r="BG53" s="67">
        <f t="shared" si="175"/>
        <v>0</v>
      </c>
      <c r="BH53" s="67">
        <f t="shared" si="175"/>
        <v>0</v>
      </c>
      <c r="BI53" s="67">
        <f t="shared" si="175"/>
        <v>0</v>
      </c>
      <c r="BJ53" s="67">
        <f t="shared" si="175"/>
        <v>0</v>
      </c>
      <c r="BK53" s="46">
        <f t="shared" ref="BK53:BU54" si="176">Y53*$H$53</f>
        <v>0</v>
      </c>
      <c r="BL53" s="46">
        <f t="shared" si="176"/>
        <v>0</v>
      </c>
      <c r="BM53" s="46">
        <f t="shared" si="176"/>
        <v>0</v>
      </c>
      <c r="BN53" s="46">
        <f t="shared" si="176"/>
        <v>0</v>
      </c>
      <c r="BO53" s="46">
        <f t="shared" si="176"/>
        <v>0</v>
      </c>
      <c r="BP53" s="46">
        <f t="shared" si="176"/>
        <v>0</v>
      </c>
      <c r="BQ53" s="46">
        <f t="shared" si="176"/>
        <v>0</v>
      </c>
      <c r="BR53" s="46">
        <f t="shared" si="176"/>
        <v>0</v>
      </c>
      <c r="BS53" s="46">
        <f t="shared" si="176"/>
        <v>0</v>
      </c>
      <c r="BT53" s="46">
        <f t="shared" si="176"/>
        <v>0</v>
      </c>
      <c r="BU53" s="46">
        <f t="shared" si="176"/>
        <v>0</v>
      </c>
      <c r="BV53"/>
      <c r="BW53"/>
    </row>
    <row r="54" spans="1:75" ht="15" customHeight="1" x14ac:dyDescent="0.3">
      <c r="A54" s="107">
        <v>15667</v>
      </c>
      <c r="B54" s="110" t="s">
        <v>110</v>
      </c>
      <c r="C54" s="75" t="s">
        <v>26</v>
      </c>
      <c r="D54" s="75" t="s">
        <v>95</v>
      </c>
      <c r="E54" s="111"/>
      <c r="F54" s="77">
        <v>1</v>
      </c>
      <c r="G54" s="102">
        <v>153.47999999999999</v>
      </c>
      <c r="H54" s="77">
        <f t="shared" si="102"/>
        <v>0</v>
      </c>
      <c r="I54" s="100"/>
      <c r="J54" s="100"/>
      <c r="K54" s="100"/>
      <c r="L54" s="100"/>
      <c r="M54" s="100"/>
      <c r="N54" s="100"/>
      <c r="O54" s="100"/>
      <c r="P54" s="100"/>
      <c r="Q54" s="100"/>
      <c r="R54" s="100"/>
      <c r="S54" s="100"/>
      <c r="T54" s="100"/>
      <c r="U54" s="106">
        <v>2.7490000000000001</v>
      </c>
      <c r="V54" s="43">
        <f t="shared" si="103"/>
        <v>0</v>
      </c>
      <c r="W54" s="43">
        <f t="shared" si="104"/>
        <v>0</v>
      </c>
      <c r="X54" s="67">
        <f t="shared" si="113"/>
        <v>0</v>
      </c>
      <c r="Y54" s="67"/>
      <c r="Z54" s="67"/>
      <c r="AA54" s="67"/>
      <c r="AB54" s="67"/>
      <c r="AC54" s="67"/>
      <c r="AD54" s="67">
        <v>1</v>
      </c>
      <c r="AE54" s="67"/>
      <c r="AF54" s="67"/>
      <c r="AG54" s="67"/>
      <c r="AH54" s="67"/>
      <c r="AI54" s="67"/>
      <c r="AJ54" s="67"/>
      <c r="AK54" s="67"/>
      <c r="AL54" s="67"/>
      <c r="AM54" s="67"/>
      <c r="AN54" s="67"/>
      <c r="AO54" s="67"/>
      <c r="AP54" s="67">
        <v>1</v>
      </c>
      <c r="AQ54" s="67">
        <f t="shared" ref="AQ54:AW54" si="177">AJ54*$H$54</f>
        <v>0</v>
      </c>
      <c r="AR54" s="67">
        <f t="shared" si="177"/>
        <v>0</v>
      </c>
      <c r="AS54" s="67">
        <f t="shared" si="177"/>
        <v>0</v>
      </c>
      <c r="AT54" s="67">
        <f t="shared" si="177"/>
        <v>0</v>
      </c>
      <c r="AU54" s="67">
        <f t="shared" si="177"/>
        <v>0</v>
      </c>
      <c r="AV54" s="67">
        <f t="shared" si="177"/>
        <v>0</v>
      </c>
      <c r="AW54" s="67">
        <f t="shared" si="177"/>
        <v>0</v>
      </c>
      <c r="AX54" s="67">
        <f t="shared" si="115"/>
        <v>1</v>
      </c>
      <c r="AY54" s="67"/>
      <c r="AZ54" s="67"/>
      <c r="BA54" s="67"/>
      <c r="BB54" s="67"/>
      <c r="BC54" s="67"/>
      <c r="BD54" s="67"/>
      <c r="BE54" s="67">
        <f t="shared" ref="BE54:BJ54" si="178">AY54*$H$54</f>
        <v>0</v>
      </c>
      <c r="BF54" s="67">
        <f t="shared" si="178"/>
        <v>0</v>
      </c>
      <c r="BG54" s="67">
        <f t="shared" si="178"/>
        <v>0</v>
      </c>
      <c r="BH54" s="67">
        <f t="shared" si="178"/>
        <v>0</v>
      </c>
      <c r="BI54" s="67">
        <f t="shared" si="178"/>
        <v>0</v>
      </c>
      <c r="BJ54" s="67">
        <f t="shared" si="178"/>
        <v>0</v>
      </c>
      <c r="BK54" s="46">
        <f t="shared" si="176"/>
        <v>0</v>
      </c>
      <c r="BL54" s="46">
        <f t="shared" si="176"/>
        <v>0</v>
      </c>
      <c r="BM54" s="46">
        <f t="shared" si="176"/>
        <v>0</v>
      </c>
      <c r="BN54" s="46">
        <f t="shared" si="176"/>
        <v>0</v>
      </c>
      <c r="BO54" s="46">
        <f t="shared" si="176"/>
        <v>0</v>
      </c>
      <c r="BP54" s="46">
        <f t="shared" si="176"/>
        <v>0</v>
      </c>
      <c r="BQ54" s="46">
        <f t="shared" si="176"/>
        <v>0</v>
      </c>
      <c r="BR54" s="46">
        <f t="shared" si="176"/>
        <v>0</v>
      </c>
      <c r="BS54" s="46">
        <f t="shared" si="176"/>
        <v>0</v>
      </c>
      <c r="BT54" s="46">
        <f t="shared" si="176"/>
        <v>0</v>
      </c>
      <c r="BU54" s="46">
        <f t="shared" si="176"/>
        <v>0</v>
      </c>
      <c r="BW54"/>
    </row>
    <row r="55" spans="1:75" ht="15" customHeight="1" x14ac:dyDescent="0.3">
      <c r="A55" s="107">
        <v>15282</v>
      </c>
      <c r="B55" s="110" t="s">
        <v>111</v>
      </c>
      <c r="C55" s="75" t="s">
        <v>26</v>
      </c>
      <c r="D55" s="75" t="s">
        <v>95</v>
      </c>
      <c r="E55" s="111" t="s">
        <v>61</v>
      </c>
      <c r="F55" s="77">
        <v>1</v>
      </c>
      <c r="G55" s="102">
        <v>153.84</v>
      </c>
      <c r="H55" s="77">
        <f t="shared" si="102"/>
        <v>0</v>
      </c>
      <c r="I55" s="100"/>
      <c r="J55" s="100"/>
      <c r="K55" s="100"/>
      <c r="L55" s="100"/>
      <c r="M55" s="100"/>
      <c r="N55" s="100"/>
      <c r="O55" s="100"/>
      <c r="P55" s="100"/>
      <c r="Q55" s="100"/>
      <c r="R55" s="100"/>
      <c r="S55" s="100"/>
      <c r="T55" s="100"/>
      <c r="U55" s="106">
        <v>2.7559999999999998</v>
      </c>
      <c r="V55" s="43">
        <f t="shared" si="103"/>
        <v>0</v>
      </c>
      <c r="W55" s="43">
        <f t="shared" si="104"/>
        <v>0</v>
      </c>
      <c r="X55" s="67">
        <f t="shared" si="113"/>
        <v>0</v>
      </c>
      <c r="Y55" s="67"/>
      <c r="Z55" s="67"/>
      <c r="AA55" s="67"/>
      <c r="AB55" s="67"/>
      <c r="AC55" s="67"/>
      <c r="AD55" s="67"/>
      <c r="AE55" s="67"/>
      <c r="AF55" s="67">
        <v>1</v>
      </c>
      <c r="AG55" s="67"/>
      <c r="AH55" s="67"/>
      <c r="AI55" s="67"/>
      <c r="AJ55" s="67"/>
      <c r="AK55" s="67"/>
      <c r="AL55" s="67"/>
      <c r="AM55" s="67"/>
      <c r="AN55" s="67"/>
      <c r="AO55" s="67"/>
      <c r="AP55" s="67">
        <v>1</v>
      </c>
      <c r="AQ55" s="67">
        <f t="shared" ref="AQ55:AW55" si="179">AJ55*$H$55</f>
        <v>0</v>
      </c>
      <c r="AR55" s="67">
        <f t="shared" si="179"/>
        <v>0</v>
      </c>
      <c r="AS55" s="67">
        <f t="shared" si="179"/>
        <v>0</v>
      </c>
      <c r="AT55" s="67">
        <f t="shared" si="179"/>
        <v>0</v>
      </c>
      <c r="AU55" s="67">
        <f t="shared" si="179"/>
        <v>0</v>
      </c>
      <c r="AV55" s="67">
        <f t="shared" si="179"/>
        <v>0</v>
      </c>
      <c r="AW55" s="67">
        <f t="shared" si="179"/>
        <v>0</v>
      </c>
      <c r="AX55" s="67">
        <f t="shared" si="115"/>
        <v>1</v>
      </c>
      <c r="AY55" s="67"/>
      <c r="AZ55" s="67"/>
      <c r="BA55" s="67"/>
      <c r="BB55" s="67">
        <v>1</v>
      </c>
      <c r="BC55" s="67"/>
      <c r="BD55" s="67"/>
      <c r="BE55" s="67">
        <f t="shared" ref="BE55:BJ55" si="180">AY55*$H$55</f>
        <v>0</v>
      </c>
      <c r="BF55" s="67">
        <f t="shared" si="180"/>
        <v>0</v>
      </c>
      <c r="BG55" s="67">
        <f t="shared" si="180"/>
        <v>0</v>
      </c>
      <c r="BH55" s="67">
        <f t="shared" si="180"/>
        <v>0</v>
      </c>
      <c r="BI55" s="67">
        <f t="shared" si="180"/>
        <v>0</v>
      </c>
      <c r="BJ55" s="67">
        <f t="shared" si="180"/>
        <v>0</v>
      </c>
      <c r="BK55" s="46">
        <f t="shared" ref="BK55:BU55" si="181">Y55*$H$55</f>
        <v>0</v>
      </c>
      <c r="BL55" s="46">
        <f t="shared" si="181"/>
        <v>0</v>
      </c>
      <c r="BM55" s="46">
        <f t="shared" si="181"/>
        <v>0</v>
      </c>
      <c r="BN55" s="46">
        <f t="shared" si="181"/>
        <v>0</v>
      </c>
      <c r="BO55" s="46">
        <f t="shared" si="181"/>
        <v>0</v>
      </c>
      <c r="BP55" s="46">
        <f t="shared" si="181"/>
        <v>0</v>
      </c>
      <c r="BQ55" s="46">
        <f t="shared" si="181"/>
        <v>0</v>
      </c>
      <c r="BR55" s="46">
        <f t="shared" si="181"/>
        <v>0</v>
      </c>
      <c r="BS55" s="46">
        <f t="shared" si="181"/>
        <v>0</v>
      </c>
      <c r="BT55" s="46">
        <f t="shared" si="181"/>
        <v>0</v>
      </c>
      <c r="BU55" s="46">
        <f t="shared" si="181"/>
        <v>0</v>
      </c>
      <c r="BW55"/>
    </row>
    <row r="56" spans="1:75" ht="15" customHeight="1" x14ac:dyDescent="0.3">
      <c r="A56" s="107">
        <v>15288</v>
      </c>
      <c r="B56" s="110" t="s">
        <v>112</v>
      </c>
      <c r="C56" s="75" t="s">
        <v>28</v>
      </c>
      <c r="D56" s="75" t="s">
        <v>16</v>
      </c>
      <c r="E56" s="111" t="s">
        <v>61</v>
      </c>
      <c r="F56" s="77">
        <v>4</v>
      </c>
      <c r="G56" s="102">
        <v>107.19</v>
      </c>
      <c r="H56" s="77">
        <f t="shared" si="102"/>
        <v>0</v>
      </c>
      <c r="I56" s="100"/>
      <c r="J56" s="100"/>
      <c r="K56" s="100"/>
      <c r="L56" s="100"/>
      <c r="M56" s="100"/>
      <c r="N56" s="100"/>
      <c r="O56" s="100"/>
      <c r="P56" s="100"/>
      <c r="Q56" s="100"/>
      <c r="R56" s="100"/>
      <c r="S56" s="100"/>
      <c r="T56" s="100"/>
      <c r="U56" s="106">
        <v>2.1989999999999998</v>
      </c>
      <c r="V56" s="43">
        <f t="shared" si="103"/>
        <v>0</v>
      </c>
      <c r="W56" s="43">
        <f t="shared" si="104"/>
        <v>0</v>
      </c>
      <c r="X56" s="67">
        <f t="shared" si="113"/>
        <v>0</v>
      </c>
      <c r="Y56" s="67"/>
      <c r="Z56" s="67"/>
      <c r="AA56" s="67"/>
      <c r="AB56" s="67"/>
      <c r="AC56" s="67"/>
      <c r="AD56" s="67"/>
      <c r="AE56" s="67"/>
      <c r="AF56" s="67"/>
      <c r="AG56" s="67"/>
      <c r="AH56" s="67"/>
      <c r="AI56" s="67"/>
      <c r="AJ56" s="67"/>
      <c r="AK56" s="67"/>
      <c r="AL56" s="67"/>
      <c r="AM56" s="67">
        <v>4</v>
      </c>
      <c r="AN56" s="67"/>
      <c r="AO56" s="67"/>
      <c r="AP56" s="67"/>
      <c r="AQ56" s="67">
        <f t="shared" ref="AQ56:AW56" si="182">AJ56*$H$56</f>
        <v>0</v>
      </c>
      <c r="AR56" s="67">
        <f t="shared" si="182"/>
        <v>0</v>
      </c>
      <c r="AS56" s="67">
        <f t="shared" si="182"/>
        <v>0</v>
      </c>
      <c r="AT56" s="67">
        <f t="shared" si="182"/>
        <v>0</v>
      </c>
      <c r="AU56" s="67">
        <f t="shared" si="182"/>
        <v>0</v>
      </c>
      <c r="AV56" s="67">
        <f t="shared" si="182"/>
        <v>0</v>
      </c>
      <c r="AW56" s="67">
        <f t="shared" si="182"/>
        <v>0</v>
      </c>
      <c r="AX56" s="67">
        <f t="shared" si="115"/>
        <v>4</v>
      </c>
      <c r="AY56" s="67"/>
      <c r="AZ56" s="67"/>
      <c r="BA56" s="67"/>
      <c r="BB56" s="67"/>
      <c r="BC56" s="67"/>
      <c r="BD56" s="67">
        <v>4</v>
      </c>
      <c r="BE56" s="67">
        <f t="shared" ref="BE56:BJ56" si="183">AY56*$H$56</f>
        <v>0</v>
      </c>
      <c r="BF56" s="67">
        <f t="shared" si="183"/>
        <v>0</v>
      </c>
      <c r="BG56" s="67">
        <f t="shared" si="183"/>
        <v>0</v>
      </c>
      <c r="BH56" s="67">
        <f t="shared" si="183"/>
        <v>0</v>
      </c>
      <c r="BI56" s="67">
        <f t="shared" si="183"/>
        <v>0</v>
      </c>
      <c r="BJ56" s="67">
        <f t="shared" si="183"/>
        <v>0</v>
      </c>
      <c r="BK56" s="46">
        <f t="shared" ref="BK56:BU56" si="184">Y56*$H$56</f>
        <v>0</v>
      </c>
      <c r="BL56" s="46">
        <f t="shared" si="184"/>
        <v>0</v>
      </c>
      <c r="BM56" s="46">
        <f t="shared" si="184"/>
        <v>0</v>
      </c>
      <c r="BN56" s="46">
        <f t="shared" si="184"/>
        <v>0</v>
      </c>
      <c r="BO56" s="46">
        <f t="shared" si="184"/>
        <v>0</v>
      </c>
      <c r="BP56" s="46">
        <f t="shared" si="184"/>
        <v>0</v>
      </c>
      <c r="BQ56" s="46">
        <f t="shared" si="184"/>
        <v>0</v>
      </c>
      <c r="BR56" s="46">
        <f t="shared" si="184"/>
        <v>0</v>
      </c>
      <c r="BS56" s="46">
        <f t="shared" si="184"/>
        <v>0</v>
      </c>
      <c r="BT56" s="46">
        <f t="shared" si="184"/>
        <v>0</v>
      </c>
      <c r="BU56" s="46">
        <f t="shared" si="184"/>
        <v>0</v>
      </c>
      <c r="BW56"/>
    </row>
    <row r="57" spans="1:75" ht="15" customHeight="1" x14ac:dyDescent="0.3">
      <c r="A57" s="107">
        <v>15440</v>
      </c>
      <c r="B57" s="112" t="s">
        <v>113</v>
      </c>
      <c r="C57" s="75" t="s">
        <v>25</v>
      </c>
      <c r="D57" s="75" t="s">
        <v>17</v>
      </c>
      <c r="E57" s="111"/>
      <c r="F57" s="77">
        <v>4</v>
      </c>
      <c r="G57" s="102">
        <v>160.88999999999999</v>
      </c>
      <c r="H57" s="77">
        <f t="shared" si="102"/>
        <v>0</v>
      </c>
      <c r="I57" s="100"/>
      <c r="J57" s="100"/>
      <c r="K57" s="100"/>
      <c r="L57" s="100"/>
      <c r="M57" s="100"/>
      <c r="N57" s="100"/>
      <c r="O57" s="100"/>
      <c r="P57" s="100"/>
      <c r="Q57" s="100"/>
      <c r="R57" s="100"/>
      <c r="S57" s="100"/>
      <c r="T57" s="100"/>
      <c r="U57" s="106">
        <v>2.1709999999999998</v>
      </c>
      <c r="V57" s="43">
        <f t="shared" si="103"/>
        <v>0</v>
      </c>
      <c r="W57" s="43">
        <f t="shared" si="104"/>
        <v>0</v>
      </c>
      <c r="X57" s="67">
        <f t="shared" si="113"/>
        <v>0</v>
      </c>
      <c r="Y57" s="67"/>
      <c r="Z57" s="67"/>
      <c r="AA57" s="67"/>
      <c r="AB57" s="67"/>
      <c r="AC57" s="67"/>
      <c r="AD57" s="67"/>
      <c r="AE57" s="67"/>
      <c r="AF57" s="67"/>
      <c r="AG57" s="67"/>
      <c r="AH57" s="67"/>
      <c r="AI57" s="67"/>
      <c r="AJ57" s="67"/>
      <c r="AK57" s="67"/>
      <c r="AL57" s="67"/>
      <c r="AM57" s="67"/>
      <c r="AN57" s="67">
        <v>4</v>
      </c>
      <c r="AO57" s="67"/>
      <c r="AP57" s="67"/>
      <c r="AQ57" s="67">
        <f t="shared" ref="AQ57:AW57" si="185">AJ57*$H$57</f>
        <v>0</v>
      </c>
      <c r="AR57" s="67">
        <f t="shared" si="185"/>
        <v>0</v>
      </c>
      <c r="AS57" s="67">
        <f t="shared" si="185"/>
        <v>0</v>
      </c>
      <c r="AT57" s="67">
        <f t="shared" si="185"/>
        <v>0</v>
      </c>
      <c r="AU57" s="67">
        <f t="shared" si="185"/>
        <v>0</v>
      </c>
      <c r="AV57" s="67">
        <f t="shared" si="185"/>
        <v>0</v>
      </c>
      <c r="AW57" s="67">
        <f t="shared" si="185"/>
        <v>0</v>
      </c>
      <c r="AX57" s="67">
        <f t="shared" si="115"/>
        <v>4</v>
      </c>
      <c r="AY57" s="67"/>
      <c r="AZ57" s="67"/>
      <c r="BA57" s="67">
        <v>4</v>
      </c>
      <c r="BB57" s="67"/>
      <c r="BC57" s="67"/>
      <c r="BD57" s="67"/>
      <c r="BE57" s="67">
        <f t="shared" ref="BE57:BJ57" si="186">AY57*$H$57</f>
        <v>0</v>
      </c>
      <c r="BF57" s="67">
        <f t="shared" si="186"/>
        <v>0</v>
      </c>
      <c r="BG57" s="67">
        <f t="shared" si="186"/>
        <v>0</v>
      </c>
      <c r="BH57" s="67">
        <f t="shared" si="186"/>
        <v>0</v>
      </c>
      <c r="BI57" s="67">
        <f t="shared" si="186"/>
        <v>0</v>
      </c>
      <c r="BJ57" s="67">
        <f t="shared" si="186"/>
        <v>0</v>
      </c>
      <c r="BK57" s="46">
        <f t="shared" ref="BK57:BU57" si="187">Y57*$H$57</f>
        <v>0</v>
      </c>
      <c r="BL57" s="46">
        <f t="shared" si="187"/>
        <v>0</v>
      </c>
      <c r="BM57" s="46">
        <f t="shared" si="187"/>
        <v>0</v>
      </c>
      <c r="BN57" s="46">
        <f t="shared" si="187"/>
        <v>0</v>
      </c>
      <c r="BO57" s="46">
        <f t="shared" si="187"/>
        <v>0</v>
      </c>
      <c r="BP57" s="46">
        <f t="shared" si="187"/>
        <v>0</v>
      </c>
      <c r="BQ57" s="46">
        <f t="shared" si="187"/>
        <v>0</v>
      </c>
      <c r="BR57" s="46">
        <f t="shared" si="187"/>
        <v>0</v>
      </c>
      <c r="BS57" s="46">
        <f t="shared" si="187"/>
        <v>0</v>
      </c>
      <c r="BT57" s="46">
        <f t="shared" si="187"/>
        <v>0</v>
      </c>
      <c r="BU57" s="46">
        <f t="shared" si="187"/>
        <v>0</v>
      </c>
      <c r="BW57"/>
    </row>
    <row r="58" spans="1:75" ht="15" customHeight="1" x14ac:dyDescent="0.3">
      <c r="A58" s="107">
        <v>15284</v>
      </c>
      <c r="B58" s="110" t="s">
        <v>114</v>
      </c>
      <c r="C58" s="75" t="s">
        <v>26</v>
      </c>
      <c r="D58" s="75" t="s">
        <v>17</v>
      </c>
      <c r="E58" s="111" t="s">
        <v>61</v>
      </c>
      <c r="F58" s="77">
        <v>4</v>
      </c>
      <c r="G58" s="102">
        <v>133.47</v>
      </c>
      <c r="H58" s="77">
        <f t="shared" si="102"/>
        <v>0</v>
      </c>
      <c r="I58" s="100"/>
      <c r="J58" s="100"/>
      <c r="K58" s="100"/>
      <c r="L58" s="100"/>
      <c r="M58" s="100"/>
      <c r="N58" s="100"/>
      <c r="O58" s="100"/>
      <c r="P58" s="100"/>
      <c r="Q58" s="100"/>
      <c r="R58" s="100"/>
      <c r="S58" s="100"/>
      <c r="T58" s="100"/>
      <c r="U58" s="106">
        <v>1.647</v>
      </c>
      <c r="V58" s="43">
        <f t="shared" si="103"/>
        <v>0</v>
      </c>
      <c r="W58" s="43">
        <f t="shared" si="104"/>
        <v>0</v>
      </c>
      <c r="X58" s="67">
        <f t="shared" si="113"/>
        <v>0</v>
      </c>
      <c r="Y58" s="67"/>
      <c r="Z58" s="67"/>
      <c r="AA58" s="67"/>
      <c r="AB58" s="67"/>
      <c r="AC58" s="67"/>
      <c r="AD58" s="67"/>
      <c r="AE58" s="67"/>
      <c r="AF58" s="67"/>
      <c r="AG58" s="67"/>
      <c r="AH58" s="67"/>
      <c r="AI58" s="67"/>
      <c r="AJ58" s="67"/>
      <c r="AK58" s="67"/>
      <c r="AL58" s="67"/>
      <c r="AM58" s="67"/>
      <c r="AN58" s="67">
        <v>4</v>
      </c>
      <c r="AO58" s="67"/>
      <c r="AP58" s="67"/>
      <c r="AQ58" s="67">
        <f t="shared" ref="AQ58:AW58" si="188">AJ58*$H$58</f>
        <v>0</v>
      </c>
      <c r="AR58" s="67">
        <f t="shared" si="188"/>
        <v>0</v>
      </c>
      <c r="AS58" s="67">
        <f t="shared" si="188"/>
        <v>0</v>
      </c>
      <c r="AT58" s="67">
        <f t="shared" si="188"/>
        <v>0</v>
      </c>
      <c r="AU58" s="67">
        <f t="shared" si="188"/>
        <v>0</v>
      </c>
      <c r="AV58" s="67">
        <f t="shared" si="188"/>
        <v>0</v>
      </c>
      <c r="AW58" s="67">
        <f t="shared" si="188"/>
        <v>0</v>
      </c>
      <c r="AX58" s="67">
        <f t="shared" si="115"/>
        <v>4</v>
      </c>
      <c r="AY58" s="67"/>
      <c r="AZ58" s="67"/>
      <c r="BA58" s="67"/>
      <c r="BB58" s="67">
        <v>4</v>
      </c>
      <c r="BC58" s="67"/>
      <c r="BD58" s="67"/>
      <c r="BE58" s="67">
        <f t="shared" ref="BE58:BJ58" si="189">AY58*$H$58</f>
        <v>0</v>
      </c>
      <c r="BF58" s="67">
        <f t="shared" si="189"/>
        <v>0</v>
      </c>
      <c r="BG58" s="67">
        <f t="shared" si="189"/>
        <v>0</v>
      </c>
      <c r="BH58" s="67">
        <f t="shared" si="189"/>
        <v>0</v>
      </c>
      <c r="BI58" s="67">
        <f t="shared" si="189"/>
        <v>0</v>
      </c>
      <c r="BJ58" s="67">
        <f t="shared" si="189"/>
        <v>0</v>
      </c>
      <c r="BK58" s="46">
        <f t="shared" ref="BK58:BU58" si="190">Y58*$H$58</f>
        <v>0</v>
      </c>
      <c r="BL58" s="46">
        <f t="shared" si="190"/>
        <v>0</v>
      </c>
      <c r="BM58" s="46">
        <f t="shared" si="190"/>
        <v>0</v>
      </c>
      <c r="BN58" s="46">
        <f t="shared" si="190"/>
        <v>0</v>
      </c>
      <c r="BO58" s="46">
        <f t="shared" si="190"/>
        <v>0</v>
      </c>
      <c r="BP58" s="46">
        <f t="shared" si="190"/>
        <v>0</v>
      </c>
      <c r="BQ58" s="46">
        <f t="shared" si="190"/>
        <v>0</v>
      </c>
      <c r="BR58" s="46">
        <f t="shared" si="190"/>
        <v>0</v>
      </c>
      <c r="BS58" s="46">
        <f t="shared" si="190"/>
        <v>0</v>
      </c>
      <c r="BT58" s="46">
        <f t="shared" si="190"/>
        <v>0</v>
      </c>
      <c r="BU58" s="46">
        <f t="shared" si="190"/>
        <v>0</v>
      </c>
    </row>
    <row r="59" spans="1:75" ht="15" customHeight="1" x14ac:dyDescent="0.3">
      <c r="A59" s="107">
        <v>15955</v>
      </c>
      <c r="B59" s="110" t="s">
        <v>115</v>
      </c>
      <c r="C59" s="75" t="s">
        <v>25</v>
      </c>
      <c r="D59" s="75" t="s">
        <v>17</v>
      </c>
      <c r="E59" s="111"/>
      <c r="F59" s="77">
        <v>4</v>
      </c>
      <c r="G59" s="102">
        <v>137.07</v>
      </c>
      <c r="H59" s="77">
        <f t="shared" si="102"/>
        <v>0</v>
      </c>
      <c r="I59" s="100"/>
      <c r="J59" s="100"/>
      <c r="K59" s="100"/>
      <c r="L59" s="100"/>
      <c r="M59" s="100"/>
      <c r="N59" s="100"/>
      <c r="O59" s="100"/>
      <c r="P59" s="100"/>
      <c r="Q59" s="100"/>
      <c r="R59" s="100"/>
      <c r="S59" s="100"/>
      <c r="T59" s="100"/>
      <c r="U59" s="106">
        <v>1.716</v>
      </c>
      <c r="V59" s="43">
        <f t="shared" si="103"/>
        <v>0</v>
      </c>
      <c r="W59" s="43">
        <f t="shared" si="104"/>
        <v>0</v>
      </c>
      <c r="X59" s="67">
        <f t="shared" si="113"/>
        <v>0</v>
      </c>
      <c r="Y59" s="67"/>
      <c r="Z59" s="67"/>
      <c r="AA59" s="67"/>
      <c r="AB59" s="67"/>
      <c r="AC59" s="67"/>
      <c r="AD59" s="67"/>
      <c r="AE59" s="67"/>
      <c r="AF59" s="67"/>
      <c r="AG59" s="67"/>
      <c r="AH59" s="67"/>
      <c r="AI59" s="67"/>
      <c r="AJ59" s="67"/>
      <c r="AK59" s="67"/>
      <c r="AL59" s="67"/>
      <c r="AM59" s="67"/>
      <c r="AN59" s="67">
        <v>4</v>
      </c>
      <c r="AO59" s="67"/>
      <c r="AP59" s="67"/>
      <c r="AQ59" s="67">
        <f t="shared" ref="AQ59:AW59" si="191">AJ59*$H$59</f>
        <v>0</v>
      </c>
      <c r="AR59" s="67">
        <f t="shared" si="191"/>
        <v>0</v>
      </c>
      <c r="AS59" s="67">
        <f t="shared" si="191"/>
        <v>0</v>
      </c>
      <c r="AT59" s="67">
        <f t="shared" si="191"/>
        <v>0</v>
      </c>
      <c r="AU59" s="67">
        <f t="shared" si="191"/>
        <v>0</v>
      </c>
      <c r="AV59" s="67">
        <f t="shared" si="191"/>
        <v>0</v>
      </c>
      <c r="AW59" s="67">
        <f t="shared" si="191"/>
        <v>0</v>
      </c>
      <c r="AX59" s="67">
        <f t="shared" si="115"/>
        <v>4</v>
      </c>
      <c r="AY59" s="67"/>
      <c r="AZ59" s="67"/>
      <c r="BA59" s="67">
        <v>4</v>
      </c>
      <c r="BB59" s="67"/>
      <c r="BC59" s="67"/>
      <c r="BD59" s="67"/>
      <c r="BE59" s="67">
        <f t="shared" ref="BE59:BJ59" si="192">AY59*$H$59</f>
        <v>0</v>
      </c>
      <c r="BF59" s="67">
        <f t="shared" si="192"/>
        <v>0</v>
      </c>
      <c r="BG59" s="67">
        <f t="shared" si="192"/>
        <v>0</v>
      </c>
      <c r="BH59" s="67">
        <f t="shared" si="192"/>
        <v>0</v>
      </c>
      <c r="BI59" s="67">
        <f t="shared" si="192"/>
        <v>0</v>
      </c>
      <c r="BJ59" s="67">
        <f t="shared" si="192"/>
        <v>0</v>
      </c>
      <c r="BK59" s="46">
        <f t="shared" ref="BK59:BU59" si="193">Y59*$H$59</f>
        <v>0</v>
      </c>
      <c r="BL59" s="46">
        <f t="shared" si="193"/>
        <v>0</v>
      </c>
      <c r="BM59" s="46">
        <f t="shared" si="193"/>
        <v>0</v>
      </c>
      <c r="BN59" s="46">
        <f t="shared" si="193"/>
        <v>0</v>
      </c>
      <c r="BO59" s="46">
        <f t="shared" si="193"/>
        <v>0</v>
      </c>
      <c r="BP59" s="46">
        <f t="shared" si="193"/>
        <v>0</v>
      </c>
      <c r="BQ59" s="46">
        <f t="shared" si="193"/>
        <v>0</v>
      </c>
      <c r="BR59" s="46">
        <f t="shared" si="193"/>
        <v>0</v>
      </c>
      <c r="BS59" s="46">
        <f t="shared" si="193"/>
        <v>0</v>
      </c>
      <c r="BT59" s="46">
        <f t="shared" si="193"/>
        <v>0</v>
      </c>
      <c r="BU59" s="46">
        <f t="shared" si="193"/>
        <v>0</v>
      </c>
    </row>
    <row r="60" spans="1:75" ht="15" customHeight="1" x14ac:dyDescent="0.3">
      <c r="A60" s="107">
        <v>15289</v>
      </c>
      <c r="B60" s="110" t="s">
        <v>116</v>
      </c>
      <c r="C60" s="75" t="s">
        <v>25</v>
      </c>
      <c r="D60" s="75" t="s">
        <v>15</v>
      </c>
      <c r="E60" s="111" t="s">
        <v>61</v>
      </c>
      <c r="F60" s="77">
        <v>6</v>
      </c>
      <c r="G60" s="102">
        <v>96.48</v>
      </c>
      <c r="H60" s="77">
        <f t="shared" si="102"/>
        <v>0</v>
      </c>
      <c r="I60" s="100"/>
      <c r="J60" s="100"/>
      <c r="K60" s="100"/>
      <c r="L60" s="100"/>
      <c r="M60" s="100"/>
      <c r="N60" s="100"/>
      <c r="O60" s="100"/>
      <c r="P60" s="100"/>
      <c r="Q60" s="100"/>
      <c r="R60" s="100"/>
      <c r="S60" s="100"/>
      <c r="T60" s="100"/>
      <c r="U60" s="106">
        <v>1.7130000000000001</v>
      </c>
      <c r="V60" s="43">
        <f t="shared" si="103"/>
        <v>0</v>
      </c>
      <c r="W60" s="43">
        <f t="shared" si="104"/>
        <v>0</v>
      </c>
      <c r="X60" s="67">
        <f t="shared" si="113"/>
        <v>0</v>
      </c>
      <c r="Y60" s="67"/>
      <c r="Z60" s="67"/>
      <c r="AA60" s="67"/>
      <c r="AB60" s="67"/>
      <c r="AC60" s="67"/>
      <c r="AD60" s="67"/>
      <c r="AE60" s="67"/>
      <c r="AF60" s="67"/>
      <c r="AG60" s="67"/>
      <c r="AH60" s="67"/>
      <c r="AI60" s="67"/>
      <c r="AJ60" s="67"/>
      <c r="AK60" s="67"/>
      <c r="AL60" s="67">
        <v>6</v>
      </c>
      <c r="AM60" s="67"/>
      <c r="AN60" s="67"/>
      <c r="AO60" s="67"/>
      <c r="AP60" s="67"/>
      <c r="AQ60" s="67">
        <f t="shared" ref="AQ60:AW60" si="194">AJ60*$H$60</f>
        <v>0</v>
      </c>
      <c r="AR60" s="67">
        <f t="shared" si="194"/>
        <v>0</v>
      </c>
      <c r="AS60" s="67">
        <f t="shared" si="194"/>
        <v>0</v>
      </c>
      <c r="AT60" s="67">
        <f t="shared" si="194"/>
        <v>0</v>
      </c>
      <c r="AU60" s="67">
        <f t="shared" si="194"/>
        <v>0</v>
      </c>
      <c r="AV60" s="67">
        <f t="shared" si="194"/>
        <v>0</v>
      </c>
      <c r="AW60" s="67">
        <f t="shared" si="194"/>
        <v>0</v>
      </c>
      <c r="AX60" s="67">
        <f t="shared" si="115"/>
        <v>6</v>
      </c>
      <c r="AY60" s="67"/>
      <c r="AZ60" s="67"/>
      <c r="BA60" s="67">
        <v>6</v>
      </c>
      <c r="BB60" s="67"/>
      <c r="BC60" s="67"/>
      <c r="BD60" s="67"/>
      <c r="BE60" s="67">
        <f t="shared" ref="BE60:BJ60" si="195">AY60*$H$60</f>
        <v>0</v>
      </c>
      <c r="BF60" s="67">
        <f t="shared" si="195"/>
        <v>0</v>
      </c>
      <c r="BG60" s="67">
        <f t="shared" si="195"/>
        <v>0</v>
      </c>
      <c r="BH60" s="67">
        <f t="shared" si="195"/>
        <v>0</v>
      </c>
      <c r="BI60" s="67">
        <f t="shared" si="195"/>
        <v>0</v>
      </c>
      <c r="BJ60" s="67">
        <f t="shared" si="195"/>
        <v>0</v>
      </c>
      <c r="BK60" s="46">
        <f t="shared" ref="BK60:BU60" si="196">Y60*$H$60</f>
        <v>0</v>
      </c>
      <c r="BL60" s="46">
        <f t="shared" si="196"/>
        <v>0</v>
      </c>
      <c r="BM60" s="46">
        <f t="shared" si="196"/>
        <v>0</v>
      </c>
      <c r="BN60" s="46">
        <f t="shared" si="196"/>
        <v>0</v>
      </c>
      <c r="BO60" s="46">
        <f t="shared" si="196"/>
        <v>0</v>
      </c>
      <c r="BP60" s="46">
        <f t="shared" si="196"/>
        <v>0</v>
      </c>
      <c r="BQ60" s="46">
        <f t="shared" si="196"/>
        <v>0</v>
      </c>
      <c r="BR60" s="46">
        <f t="shared" si="196"/>
        <v>0</v>
      </c>
      <c r="BS60" s="46">
        <f t="shared" si="196"/>
        <v>0</v>
      </c>
      <c r="BT60" s="46">
        <f t="shared" si="196"/>
        <v>0</v>
      </c>
      <c r="BU60" s="46">
        <f t="shared" si="196"/>
        <v>0</v>
      </c>
      <c r="BW60"/>
    </row>
    <row r="61" spans="1:75" ht="15" customHeight="1" x14ac:dyDescent="0.3">
      <c r="A61" s="113"/>
      <c r="B61" s="84" t="s">
        <v>117</v>
      </c>
      <c r="C61" s="75"/>
      <c r="D61" s="73" t="s">
        <v>72</v>
      </c>
      <c r="E61" s="101"/>
      <c r="F61" s="77">
        <f>SUM(F44:F60)</f>
        <v>76</v>
      </c>
      <c r="G61" s="76">
        <f>SUM(G44:G60)</f>
        <v>2227.14</v>
      </c>
      <c r="H61" s="77">
        <f t="shared" si="102"/>
        <v>0</v>
      </c>
      <c r="I61" s="100"/>
      <c r="J61" s="100"/>
      <c r="K61" s="100"/>
      <c r="L61" s="100"/>
      <c r="M61" s="100"/>
      <c r="N61" s="100"/>
      <c r="O61" s="100"/>
      <c r="P61" s="100"/>
      <c r="Q61" s="100"/>
      <c r="R61" s="100"/>
      <c r="S61" s="100"/>
      <c r="T61" s="100"/>
      <c r="U61" s="80">
        <f>SUM(U44:U60)</f>
        <v>37.118000000000002</v>
      </c>
      <c r="V61" s="43">
        <f t="shared" si="103"/>
        <v>0</v>
      </c>
      <c r="W61" s="43">
        <f t="shared" si="104"/>
        <v>0</v>
      </c>
      <c r="X61" s="67">
        <f t="shared" si="113"/>
        <v>0</v>
      </c>
      <c r="Y61" s="67">
        <f t="shared" ref="Y61:AP61" si="197">SUM(Y44:Y60)</f>
        <v>9</v>
      </c>
      <c r="Z61" s="67">
        <f t="shared" si="197"/>
        <v>18</v>
      </c>
      <c r="AA61" s="67">
        <f t="shared" si="197"/>
        <v>4</v>
      </c>
      <c r="AB61" s="67">
        <f t="shared" si="197"/>
        <v>2</v>
      </c>
      <c r="AC61" s="67">
        <f t="shared" si="197"/>
        <v>4</v>
      </c>
      <c r="AD61" s="67">
        <f t="shared" si="197"/>
        <v>3</v>
      </c>
      <c r="AE61" s="67">
        <f t="shared" si="197"/>
        <v>0</v>
      </c>
      <c r="AF61" s="67">
        <f t="shared" si="197"/>
        <v>1</v>
      </c>
      <c r="AG61" s="67">
        <f t="shared" si="197"/>
        <v>0</v>
      </c>
      <c r="AH61" s="67">
        <f t="shared" si="197"/>
        <v>0</v>
      </c>
      <c r="AI61" s="67">
        <f t="shared" si="197"/>
        <v>0</v>
      </c>
      <c r="AJ61" s="67">
        <f t="shared" si="197"/>
        <v>13</v>
      </c>
      <c r="AK61" s="67">
        <f t="shared" si="197"/>
        <v>10</v>
      </c>
      <c r="AL61" s="67">
        <f t="shared" si="197"/>
        <v>12</v>
      </c>
      <c r="AM61" s="67">
        <f t="shared" si="197"/>
        <v>19</v>
      </c>
      <c r="AN61" s="67">
        <f t="shared" si="197"/>
        <v>12</v>
      </c>
      <c r="AO61" s="67">
        <f t="shared" si="197"/>
        <v>6</v>
      </c>
      <c r="AP61" s="67">
        <f t="shared" si="197"/>
        <v>3</v>
      </c>
      <c r="AQ61" s="67">
        <f t="shared" ref="AQ61:AW61" si="198">AJ61*$H$61</f>
        <v>0</v>
      </c>
      <c r="AR61" s="67">
        <f t="shared" si="198"/>
        <v>0</v>
      </c>
      <c r="AS61" s="67">
        <f t="shared" si="198"/>
        <v>0</v>
      </c>
      <c r="AT61" s="67">
        <f t="shared" si="198"/>
        <v>0</v>
      </c>
      <c r="AU61" s="67">
        <f t="shared" si="198"/>
        <v>0</v>
      </c>
      <c r="AV61" s="67">
        <f t="shared" si="198"/>
        <v>0</v>
      </c>
      <c r="AW61" s="67">
        <f t="shared" si="198"/>
        <v>0</v>
      </c>
      <c r="AX61" s="67">
        <f t="shared" si="115"/>
        <v>75</v>
      </c>
      <c r="AY61" s="67">
        <f t="shared" ref="AY61:BD61" si="199">SUM(AY33:AY51)</f>
        <v>8</v>
      </c>
      <c r="AZ61" s="67">
        <f t="shared" si="199"/>
        <v>0</v>
      </c>
      <c r="BA61" s="67">
        <f t="shared" si="199"/>
        <v>36</v>
      </c>
      <c r="BB61" s="67">
        <f t="shared" si="199"/>
        <v>28</v>
      </c>
      <c r="BC61" s="67">
        <f t="shared" si="199"/>
        <v>22</v>
      </c>
      <c r="BD61" s="67">
        <f t="shared" si="199"/>
        <v>0</v>
      </c>
      <c r="BE61" s="67">
        <f t="shared" ref="BE61:BJ61" si="200">AY61*$H$61</f>
        <v>0</v>
      </c>
      <c r="BF61" s="67">
        <f t="shared" si="200"/>
        <v>0</v>
      </c>
      <c r="BG61" s="67">
        <f t="shared" si="200"/>
        <v>0</v>
      </c>
      <c r="BH61" s="67">
        <f t="shared" si="200"/>
        <v>0</v>
      </c>
      <c r="BI61" s="67">
        <f t="shared" si="200"/>
        <v>0</v>
      </c>
      <c r="BJ61" s="67">
        <f t="shared" si="200"/>
        <v>0</v>
      </c>
      <c r="BK61" s="46">
        <f t="shared" ref="BK61:BU61" si="201">Y61*$H$61</f>
        <v>0</v>
      </c>
      <c r="BL61" s="46">
        <f t="shared" si="201"/>
        <v>0</v>
      </c>
      <c r="BM61" s="46">
        <f t="shared" si="201"/>
        <v>0</v>
      </c>
      <c r="BN61" s="46">
        <f t="shared" si="201"/>
        <v>0</v>
      </c>
      <c r="BO61" s="46">
        <f t="shared" si="201"/>
        <v>0</v>
      </c>
      <c r="BP61" s="46">
        <f t="shared" si="201"/>
        <v>0</v>
      </c>
      <c r="BQ61" s="46">
        <f t="shared" si="201"/>
        <v>0</v>
      </c>
      <c r="BR61" s="46">
        <f t="shared" si="201"/>
        <v>0</v>
      </c>
      <c r="BS61" s="46">
        <f t="shared" si="201"/>
        <v>0</v>
      </c>
      <c r="BT61" s="46">
        <f t="shared" si="201"/>
        <v>0</v>
      </c>
      <c r="BU61" s="46">
        <f t="shared" si="201"/>
        <v>0</v>
      </c>
      <c r="BW61"/>
    </row>
    <row r="62" spans="1:75" x14ac:dyDescent="0.3">
      <c r="A62" s="114">
        <v>13972</v>
      </c>
      <c r="B62" s="114" t="s">
        <v>118</v>
      </c>
      <c r="C62" s="114" t="s">
        <v>26</v>
      </c>
      <c r="D62" s="115" t="s">
        <v>119</v>
      </c>
      <c r="E62" s="116" t="s">
        <v>61</v>
      </c>
      <c r="F62" s="115">
        <v>2</v>
      </c>
      <c r="G62" s="76">
        <v>104</v>
      </c>
      <c r="H62" s="77">
        <f t="shared" si="102"/>
        <v>0</v>
      </c>
      <c r="I62" s="117"/>
      <c r="J62" s="117"/>
      <c r="K62" s="117"/>
      <c r="L62" s="117"/>
      <c r="M62" s="117"/>
      <c r="N62" s="117"/>
      <c r="O62" s="117"/>
      <c r="P62" s="117"/>
      <c r="Q62" s="117"/>
      <c r="R62" s="117"/>
      <c r="S62" s="117"/>
      <c r="T62" s="117"/>
      <c r="U62" s="118">
        <v>1.4890000000000001</v>
      </c>
      <c r="V62" s="43">
        <f t="shared" si="103"/>
        <v>0</v>
      </c>
      <c r="W62" s="43">
        <f t="shared" si="104"/>
        <v>0</v>
      </c>
      <c r="X62" s="67">
        <f t="shared" si="113"/>
        <v>0</v>
      </c>
      <c r="Y62" s="67"/>
      <c r="Z62" s="67"/>
      <c r="AA62" s="67"/>
      <c r="AB62" s="67"/>
      <c r="AC62" s="67"/>
      <c r="AD62" s="67">
        <v>1</v>
      </c>
      <c r="AE62" s="67"/>
      <c r="AF62" s="67"/>
      <c r="AG62" s="67"/>
      <c r="AH62" s="67"/>
      <c r="AI62" s="67"/>
      <c r="AJ62" s="67"/>
      <c r="AK62" s="67"/>
      <c r="AL62" s="67"/>
      <c r="AM62" s="67">
        <v>1</v>
      </c>
      <c r="AN62" s="67"/>
      <c r="AO62" s="67">
        <v>1</v>
      </c>
      <c r="AP62" s="67"/>
      <c r="AQ62" s="67">
        <f t="shared" ref="AQ62:AW62" si="202">AJ62*$H$62</f>
        <v>0</v>
      </c>
      <c r="AR62" s="67">
        <f t="shared" si="202"/>
        <v>0</v>
      </c>
      <c r="AS62" s="67">
        <f t="shared" si="202"/>
        <v>0</v>
      </c>
      <c r="AT62" s="67">
        <f t="shared" si="202"/>
        <v>0</v>
      </c>
      <c r="AU62" s="67">
        <f t="shared" si="202"/>
        <v>0</v>
      </c>
      <c r="AV62" s="67">
        <f t="shared" si="202"/>
        <v>0</v>
      </c>
      <c r="AW62" s="67">
        <f t="shared" si="202"/>
        <v>0</v>
      </c>
      <c r="AX62" s="67">
        <f t="shared" si="115"/>
        <v>2</v>
      </c>
      <c r="AY62" s="67"/>
      <c r="AZ62" s="67"/>
      <c r="BA62" s="67"/>
      <c r="BB62" s="67">
        <v>2</v>
      </c>
      <c r="BC62" s="67"/>
      <c r="BD62" s="67"/>
      <c r="BE62" s="67">
        <f t="shared" ref="BE62:BJ62" si="203">AY62*$H$62</f>
        <v>0</v>
      </c>
      <c r="BF62" s="67">
        <f t="shared" si="203"/>
        <v>0</v>
      </c>
      <c r="BG62" s="67">
        <f t="shared" si="203"/>
        <v>0</v>
      </c>
      <c r="BH62" s="67">
        <f t="shared" si="203"/>
        <v>0</v>
      </c>
      <c r="BI62" s="67">
        <f t="shared" si="203"/>
        <v>0</v>
      </c>
      <c r="BJ62" s="67">
        <f t="shared" si="203"/>
        <v>0</v>
      </c>
      <c r="BK62" s="46">
        <f t="shared" ref="BK62:BK73" si="204">$H62*Y62</f>
        <v>0</v>
      </c>
      <c r="BL62" s="46">
        <f t="shared" ref="BL62:BL73" si="205">$H62*Z62</f>
        <v>0</v>
      </c>
      <c r="BM62" s="46">
        <f t="shared" ref="BM62:BM73" si="206">$H62*AA62</f>
        <v>0</v>
      </c>
      <c r="BN62" s="46">
        <f t="shared" ref="BN62:BN73" si="207">$H62*AB62</f>
        <v>0</v>
      </c>
      <c r="BO62" s="46">
        <f t="shared" ref="BO62:BO73" si="208">$H62*AC62</f>
        <v>0</v>
      </c>
      <c r="BP62" s="46">
        <f t="shared" ref="BP62:BP73" si="209">$H62*AD62</f>
        <v>0</v>
      </c>
      <c r="BQ62" s="46">
        <f t="shared" ref="BQ62:BQ73" si="210">$H62*AE62</f>
        <v>0</v>
      </c>
      <c r="BR62" s="46">
        <f t="shared" ref="BR62:BR73" si="211">$H62*AF62</f>
        <v>0</v>
      </c>
      <c r="BS62" s="46">
        <f t="shared" ref="BS62:BS73" si="212">$H62*AG62</f>
        <v>0</v>
      </c>
      <c r="BT62" s="46">
        <f t="shared" ref="BT62:BT73" si="213">$H62*AH62</f>
        <v>0</v>
      </c>
      <c r="BU62" s="46">
        <f t="shared" ref="BU62:BU73" si="214">$H62*AI62</f>
        <v>0</v>
      </c>
      <c r="BW62"/>
    </row>
    <row r="63" spans="1:75" x14ac:dyDescent="0.3">
      <c r="A63" s="114">
        <v>13468</v>
      </c>
      <c r="B63" s="114" t="s">
        <v>120</v>
      </c>
      <c r="C63" s="114" t="s">
        <v>26</v>
      </c>
      <c r="D63" s="115" t="s">
        <v>121</v>
      </c>
      <c r="E63" s="116" t="s">
        <v>61</v>
      </c>
      <c r="F63" s="115">
        <v>2</v>
      </c>
      <c r="G63" s="76">
        <v>69</v>
      </c>
      <c r="H63" s="77">
        <f t="shared" si="102"/>
        <v>0</v>
      </c>
      <c r="I63" s="117"/>
      <c r="J63" s="117"/>
      <c r="K63" s="117"/>
      <c r="L63" s="117"/>
      <c r="M63" s="117"/>
      <c r="N63" s="117"/>
      <c r="O63" s="117"/>
      <c r="P63" s="117"/>
      <c r="Q63" s="117"/>
      <c r="R63" s="117"/>
      <c r="S63" s="117"/>
      <c r="T63" s="117"/>
      <c r="U63" s="118">
        <v>1.0169999999999999</v>
      </c>
      <c r="V63" s="43">
        <f t="shared" si="103"/>
        <v>0</v>
      </c>
      <c r="W63" s="43">
        <f t="shared" si="104"/>
        <v>0</v>
      </c>
      <c r="X63" s="67">
        <f t="shared" si="113"/>
        <v>0</v>
      </c>
      <c r="AD63" s="46">
        <v>1</v>
      </c>
      <c r="AM63" s="47">
        <v>1</v>
      </c>
      <c r="AN63" s="47">
        <v>1</v>
      </c>
      <c r="AO63" s="47"/>
      <c r="AP63" s="47"/>
      <c r="AQ63" s="67">
        <f t="shared" ref="AQ63:AW63" si="215">AJ63*$H$63</f>
        <v>0</v>
      </c>
      <c r="AR63" s="67">
        <f t="shared" si="215"/>
        <v>0</v>
      </c>
      <c r="AS63" s="67">
        <f t="shared" si="215"/>
        <v>0</v>
      </c>
      <c r="AT63" s="67">
        <f t="shared" si="215"/>
        <v>0</v>
      </c>
      <c r="AU63" s="67">
        <f t="shared" si="215"/>
        <v>0</v>
      </c>
      <c r="AV63" s="67">
        <f t="shared" si="215"/>
        <v>0</v>
      </c>
      <c r="AW63" s="67">
        <f t="shared" si="215"/>
        <v>0</v>
      </c>
      <c r="AX63" s="67">
        <f t="shared" si="115"/>
        <v>2</v>
      </c>
      <c r="BB63" s="47">
        <v>2</v>
      </c>
      <c r="BE63" s="67">
        <f t="shared" ref="BE63:BJ63" si="216">AY63*$H$63</f>
        <v>0</v>
      </c>
      <c r="BF63" s="67">
        <f t="shared" si="216"/>
        <v>0</v>
      </c>
      <c r="BG63" s="67">
        <f t="shared" si="216"/>
        <v>0</v>
      </c>
      <c r="BH63" s="67">
        <f t="shared" si="216"/>
        <v>0</v>
      </c>
      <c r="BI63" s="67">
        <f t="shared" si="216"/>
        <v>0</v>
      </c>
      <c r="BJ63" s="67">
        <f t="shared" si="216"/>
        <v>0</v>
      </c>
      <c r="BK63" s="46">
        <f t="shared" si="204"/>
        <v>0</v>
      </c>
      <c r="BL63" s="46">
        <f t="shared" si="205"/>
        <v>0</v>
      </c>
      <c r="BM63" s="46">
        <f t="shared" si="206"/>
        <v>0</v>
      </c>
      <c r="BN63" s="46">
        <f t="shared" si="207"/>
        <v>0</v>
      </c>
      <c r="BO63" s="46">
        <f t="shared" si="208"/>
        <v>0</v>
      </c>
      <c r="BP63" s="46">
        <f t="shared" si="209"/>
        <v>0</v>
      </c>
      <c r="BQ63" s="46">
        <f t="shared" si="210"/>
        <v>0</v>
      </c>
      <c r="BR63" s="46">
        <f t="shared" si="211"/>
        <v>0</v>
      </c>
      <c r="BS63" s="46">
        <f t="shared" si="212"/>
        <v>0</v>
      </c>
      <c r="BT63" s="46">
        <f t="shared" si="213"/>
        <v>0</v>
      </c>
      <c r="BU63" s="46">
        <f t="shared" si="214"/>
        <v>0</v>
      </c>
      <c r="BW63"/>
    </row>
    <row r="64" spans="1:75" x14ac:dyDescent="0.3">
      <c r="A64" s="114">
        <v>13447</v>
      </c>
      <c r="B64" s="114" t="s">
        <v>122</v>
      </c>
      <c r="C64" s="114" t="s">
        <v>26</v>
      </c>
      <c r="D64" s="115" t="s">
        <v>121</v>
      </c>
      <c r="E64" s="116" t="s">
        <v>61</v>
      </c>
      <c r="F64" s="115">
        <v>2</v>
      </c>
      <c r="G64" s="76">
        <v>67</v>
      </c>
      <c r="H64" s="77">
        <f t="shared" si="102"/>
        <v>0</v>
      </c>
      <c r="I64" s="117"/>
      <c r="J64" s="117"/>
      <c r="K64" s="117"/>
      <c r="L64" s="117"/>
      <c r="M64" s="117"/>
      <c r="N64" s="117"/>
      <c r="O64" s="117"/>
      <c r="P64" s="117"/>
      <c r="Q64" s="117"/>
      <c r="R64" s="117"/>
      <c r="S64" s="117"/>
      <c r="T64" s="117"/>
      <c r="U64" s="118">
        <v>0.97199999999999998</v>
      </c>
      <c r="V64" s="43">
        <f t="shared" si="103"/>
        <v>0</v>
      </c>
      <c r="W64" s="43">
        <f t="shared" si="104"/>
        <v>0</v>
      </c>
      <c r="X64" s="67">
        <f t="shared" si="113"/>
        <v>0</v>
      </c>
      <c r="AB64" s="46">
        <v>1</v>
      </c>
      <c r="AM64" s="47">
        <v>1</v>
      </c>
      <c r="AN64" s="47">
        <v>1</v>
      </c>
      <c r="AO64" s="47"/>
      <c r="AP64" s="47"/>
      <c r="AQ64" s="67">
        <f t="shared" ref="AQ64:AW64" si="217">AJ64*$H$64</f>
        <v>0</v>
      </c>
      <c r="AR64" s="67">
        <f t="shared" si="217"/>
        <v>0</v>
      </c>
      <c r="AS64" s="67">
        <f t="shared" si="217"/>
        <v>0</v>
      </c>
      <c r="AT64" s="67">
        <f t="shared" si="217"/>
        <v>0</v>
      </c>
      <c r="AU64" s="67">
        <f t="shared" si="217"/>
        <v>0</v>
      </c>
      <c r="AV64" s="67">
        <f t="shared" si="217"/>
        <v>0</v>
      </c>
      <c r="AW64" s="67">
        <f t="shared" si="217"/>
        <v>0</v>
      </c>
      <c r="AX64" s="67">
        <f t="shared" si="115"/>
        <v>2</v>
      </c>
      <c r="BB64" s="47">
        <v>2</v>
      </c>
      <c r="BE64" s="67">
        <f t="shared" ref="BE64:BJ64" si="218">AY64*$H$64</f>
        <v>0</v>
      </c>
      <c r="BF64" s="67">
        <f t="shared" si="218"/>
        <v>0</v>
      </c>
      <c r="BG64" s="67">
        <f t="shared" si="218"/>
        <v>0</v>
      </c>
      <c r="BH64" s="67">
        <f t="shared" si="218"/>
        <v>0</v>
      </c>
      <c r="BI64" s="67">
        <f t="shared" si="218"/>
        <v>0</v>
      </c>
      <c r="BJ64" s="67">
        <f t="shared" si="218"/>
        <v>0</v>
      </c>
      <c r="BK64" s="46">
        <f t="shared" si="204"/>
        <v>0</v>
      </c>
      <c r="BL64" s="46">
        <f t="shared" si="205"/>
        <v>0</v>
      </c>
      <c r="BM64" s="46">
        <f t="shared" si="206"/>
        <v>0</v>
      </c>
      <c r="BN64" s="46">
        <f t="shared" si="207"/>
        <v>0</v>
      </c>
      <c r="BO64" s="46">
        <f t="shared" si="208"/>
        <v>0</v>
      </c>
      <c r="BP64" s="46">
        <f t="shared" si="209"/>
        <v>0</v>
      </c>
      <c r="BQ64" s="46">
        <f t="shared" si="210"/>
        <v>0</v>
      </c>
      <c r="BR64" s="46">
        <f t="shared" si="211"/>
        <v>0</v>
      </c>
      <c r="BS64" s="46">
        <f t="shared" si="212"/>
        <v>0</v>
      </c>
      <c r="BT64" s="46">
        <f t="shared" si="213"/>
        <v>0</v>
      </c>
      <c r="BU64" s="46">
        <f t="shared" si="214"/>
        <v>0</v>
      </c>
      <c r="BW64"/>
    </row>
    <row r="65" spans="1:75" x14ac:dyDescent="0.3">
      <c r="A65" s="114">
        <v>13965</v>
      </c>
      <c r="B65" s="114" t="s">
        <v>123</v>
      </c>
      <c r="C65" s="114" t="s">
        <v>26</v>
      </c>
      <c r="D65" s="115" t="s">
        <v>121</v>
      </c>
      <c r="E65" s="116" t="s">
        <v>61</v>
      </c>
      <c r="F65" s="115">
        <v>2</v>
      </c>
      <c r="G65" s="105">
        <v>92</v>
      </c>
      <c r="H65" s="77">
        <f t="shared" si="102"/>
        <v>0</v>
      </c>
      <c r="I65" s="117"/>
      <c r="J65" s="117"/>
      <c r="K65" s="117"/>
      <c r="L65" s="117"/>
      <c r="M65" s="117"/>
      <c r="N65" s="117"/>
      <c r="O65" s="117"/>
      <c r="P65" s="117"/>
      <c r="Q65" s="117"/>
      <c r="R65" s="117"/>
      <c r="S65" s="117"/>
      <c r="T65" s="117"/>
      <c r="U65" s="118">
        <v>1.2769999999999999</v>
      </c>
      <c r="V65" s="43">
        <f t="shared" si="103"/>
        <v>0</v>
      </c>
      <c r="W65" s="43">
        <f t="shared" si="104"/>
        <v>0</v>
      </c>
      <c r="X65" s="67">
        <f t="shared" si="113"/>
        <v>0</v>
      </c>
      <c r="AC65" s="46">
        <v>1</v>
      </c>
      <c r="AM65" s="47">
        <v>1</v>
      </c>
      <c r="AN65" s="47">
        <v>1</v>
      </c>
      <c r="AO65" s="47"/>
      <c r="AP65" s="47"/>
      <c r="AQ65" s="67">
        <f t="shared" ref="AQ65:AW65" si="219">AJ65*$H$65</f>
        <v>0</v>
      </c>
      <c r="AR65" s="67">
        <f t="shared" si="219"/>
        <v>0</v>
      </c>
      <c r="AS65" s="67">
        <f t="shared" si="219"/>
        <v>0</v>
      </c>
      <c r="AT65" s="67">
        <f t="shared" si="219"/>
        <v>0</v>
      </c>
      <c r="AU65" s="67">
        <f t="shared" si="219"/>
        <v>0</v>
      </c>
      <c r="AV65" s="67">
        <f t="shared" si="219"/>
        <v>0</v>
      </c>
      <c r="AW65" s="67">
        <f t="shared" si="219"/>
        <v>0</v>
      </c>
      <c r="AX65" s="67">
        <f t="shared" si="115"/>
        <v>2</v>
      </c>
      <c r="BB65" s="47">
        <v>2</v>
      </c>
      <c r="BE65" s="67">
        <f t="shared" ref="BE65:BJ65" si="220">AY65*$H$65</f>
        <v>0</v>
      </c>
      <c r="BF65" s="67">
        <f t="shared" si="220"/>
        <v>0</v>
      </c>
      <c r="BG65" s="67">
        <f t="shared" si="220"/>
        <v>0</v>
      </c>
      <c r="BH65" s="67">
        <f t="shared" si="220"/>
        <v>0</v>
      </c>
      <c r="BI65" s="67">
        <f t="shared" si="220"/>
        <v>0</v>
      </c>
      <c r="BJ65" s="67">
        <f t="shared" si="220"/>
        <v>0</v>
      </c>
      <c r="BK65" s="46">
        <f t="shared" si="204"/>
        <v>0</v>
      </c>
      <c r="BL65" s="46">
        <f t="shared" si="205"/>
        <v>0</v>
      </c>
      <c r="BM65" s="46">
        <f t="shared" si="206"/>
        <v>0</v>
      </c>
      <c r="BN65" s="46">
        <f t="shared" si="207"/>
        <v>0</v>
      </c>
      <c r="BO65" s="46">
        <f t="shared" si="208"/>
        <v>0</v>
      </c>
      <c r="BP65" s="46">
        <f t="shared" si="209"/>
        <v>0</v>
      </c>
      <c r="BQ65" s="46">
        <f t="shared" si="210"/>
        <v>0</v>
      </c>
      <c r="BR65" s="46">
        <f t="shared" si="211"/>
        <v>0</v>
      </c>
      <c r="BS65" s="46">
        <f t="shared" si="212"/>
        <v>0</v>
      </c>
      <c r="BT65" s="46">
        <f t="shared" si="213"/>
        <v>0</v>
      </c>
      <c r="BU65" s="46">
        <f t="shared" si="214"/>
        <v>0</v>
      </c>
      <c r="BW65"/>
    </row>
    <row r="66" spans="1:75" x14ac:dyDescent="0.3">
      <c r="A66" s="114">
        <v>13969</v>
      </c>
      <c r="B66" s="114" t="s">
        <v>124</v>
      </c>
      <c r="C66" s="114" t="s">
        <v>26</v>
      </c>
      <c r="D66" s="115" t="s">
        <v>121</v>
      </c>
      <c r="E66" s="116" t="s">
        <v>61</v>
      </c>
      <c r="F66" s="115">
        <v>2</v>
      </c>
      <c r="G66" s="108">
        <v>85</v>
      </c>
      <c r="H66" s="77">
        <f t="shared" si="102"/>
        <v>0</v>
      </c>
      <c r="I66" s="117"/>
      <c r="J66" s="117"/>
      <c r="K66" s="117"/>
      <c r="L66" s="117"/>
      <c r="M66" s="117"/>
      <c r="N66" s="117"/>
      <c r="O66" s="117"/>
      <c r="P66" s="117"/>
      <c r="Q66" s="117"/>
      <c r="R66" s="117"/>
      <c r="S66" s="117"/>
      <c r="T66" s="117"/>
      <c r="U66" s="118">
        <v>1.149</v>
      </c>
      <c r="V66" s="43">
        <f t="shared" si="103"/>
        <v>0</v>
      </c>
      <c r="W66" s="43">
        <f t="shared" si="104"/>
        <v>0</v>
      </c>
      <c r="X66" s="67">
        <f t="shared" ref="X66:X73" si="221">F66*H66</f>
        <v>0</v>
      </c>
      <c r="AE66" s="46">
        <v>1</v>
      </c>
      <c r="AM66" s="47">
        <v>1</v>
      </c>
      <c r="AN66" s="47">
        <v>1</v>
      </c>
      <c r="AO66" s="47"/>
      <c r="AP66" s="47"/>
      <c r="AQ66" s="67">
        <f t="shared" ref="AQ66:AW66" si="222">AJ66*$H$66</f>
        <v>0</v>
      </c>
      <c r="AR66" s="67">
        <f t="shared" si="222"/>
        <v>0</v>
      </c>
      <c r="AS66" s="67">
        <f t="shared" si="222"/>
        <v>0</v>
      </c>
      <c r="AT66" s="67">
        <f t="shared" si="222"/>
        <v>0</v>
      </c>
      <c r="AU66" s="67">
        <f t="shared" si="222"/>
        <v>0</v>
      </c>
      <c r="AV66" s="67">
        <f t="shared" si="222"/>
        <v>0</v>
      </c>
      <c r="AW66" s="67">
        <f t="shared" si="222"/>
        <v>0</v>
      </c>
      <c r="AX66" s="67">
        <f t="shared" ref="AX66:AX73" si="223">SUM(AJ66:AP66)</f>
        <v>2</v>
      </c>
      <c r="BB66" s="47">
        <v>2</v>
      </c>
      <c r="BE66" s="67">
        <f t="shared" ref="BE66:BJ66" si="224">AY66*$H$66</f>
        <v>0</v>
      </c>
      <c r="BF66" s="67">
        <f t="shared" si="224"/>
        <v>0</v>
      </c>
      <c r="BG66" s="67">
        <f t="shared" si="224"/>
        <v>0</v>
      </c>
      <c r="BH66" s="67">
        <f t="shared" si="224"/>
        <v>0</v>
      </c>
      <c r="BI66" s="67">
        <f t="shared" si="224"/>
        <v>0</v>
      </c>
      <c r="BJ66" s="67">
        <f t="shared" si="224"/>
        <v>0</v>
      </c>
      <c r="BK66" s="46">
        <f t="shared" si="204"/>
        <v>0</v>
      </c>
      <c r="BL66" s="46">
        <f t="shared" si="205"/>
        <v>0</v>
      </c>
      <c r="BM66" s="46">
        <f t="shared" si="206"/>
        <v>0</v>
      </c>
      <c r="BN66" s="46">
        <f t="shared" si="207"/>
        <v>0</v>
      </c>
      <c r="BO66" s="46">
        <f t="shared" si="208"/>
        <v>0</v>
      </c>
      <c r="BP66" s="46">
        <f t="shared" si="209"/>
        <v>0</v>
      </c>
      <c r="BQ66" s="46">
        <f t="shared" si="210"/>
        <v>0</v>
      </c>
      <c r="BR66" s="46">
        <f t="shared" si="211"/>
        <v>0</v>
      </c>
      <c r="BS66" s="46">
        <f t="shared" si="212"/>
        <v>0</v>
      </c>
      <c r="BT66" s="46">
        <f t="shared" si="213"/>
        <v>0</v>
      </c>
      <c r="BU66" s="46">
        <f t="shared" si="214"/>
        <v>0</v>
      </c>
      <c r="BW66"/>
    </row>
    <row r="67" spans="1:75" x14ac:dyDescent="0.3">
      <c r="A67" s="114">
        <v>13967</v>
      </c>
      <c r="B67" s="114" t="s">
        <v>125</v>
      </c>
      <c r="C67" s="114" t="s">
        <v>26</v>
      </c>
      <c r="D67" s="115" t="s">
        <v>121</v>
      </c>
      <c r="E67" s="116" t="s">
        <v>61</v>
      </c>
      <c r="F67" s="115">
        <v>2</v>
      </c>
      <c r="G67" s="76">
        <v>99</v>
      </c>
      <c r="H67" s="77">
        <f t="shared" si="102"/>
        <v>0</v>
      </c>
      <c r="I67" s="117"/>
      <c r="J67" s="117"/>
      <c r="K67" s="117"/>
      <c r="L67" s="117"/>
      <c r="M67" s="117"/>
      <c r="N67" s="117"/>
      <c r="O67" s="117"/>
      <c r="P67" s="117"/>
      <c r="Q67" s="117"/>
      <c r="R67" s="117"/>
      <c r="S67" s="117"/>
      <c r="T67" s="117"/>
      <c r="U67" s="118">
        <v>1.4179999999999999</v>
      </c>
      <c r="V67" s="43">
        <f t="shared" si="103"/>
        <v>0</v>
      </c>
      <c r="W67" s="43">
        <f t="shared" si="104"/>
        <v>0</v>
      </c>
      <c r="X67" s="67">
        <f t="shared" si="221"/>
        <v>0</v>
      </c>
      <c r="AD67" s="46">
        <v>1</v>
      </c>
      <c r="AM67" s="47">
        <v>1</v>
      </c>
      <c r="AN67" s="47">
        <v>1</v>
      </c>
      <c r="AO67" s="47"/>
      <c r="AP67" s="47"/>
      <c r="AQ67" s="67">
        <f t="shared" ref="AQ67:AW67" si="225">AJ67*$H$67</f>
        <v>0</v>
      </c>
      <c r="AR67" s="67">
        <f t="shared" si="225"/>
        <v>0</v>
      </c>
      <c r="AS67" s="67">
        <f t="shared" si="225"/>
        <v>0</v>
      </c>
      <c r="AT67" s="67">
        <f t="shared" si="225"/>
        <v>0</v>
      </c>
      <c r="AU67" s="67">
        <f t="shared" si="225"/>
        <v>0</v>
      </c>
      <c r="AV67" s="67">
        <f t="shared" si="225"/>
        <v>0</v>
      </c>
      <c r="AW67" s="67">
        <f t="shared" si="225"/>
        <v>0</v>
      </c>
      <c r="AX67" s="67">
        <f t="shared" si="223"/>
        <v>2</v>
      </c>
      <c r="BB67" s="47">
        <v>2</v>
      </c>
      <c r="BE67" s="67">
        <f t="shared" ref="BE67:BJ67" si="226">AY67*$H$67</f>
        <v>0</v>
      </c>
      <c r="BF67" s="67">
        <f t="shared" si="226"/>
        <v>0</v>
      </c>
      <c r="BG67" s="67">
        <f t="shared" si="226"/>
        <v>0</v>
      </c>
      <c r="BH67" s="67">
        <f t="shared" si="226"/>
        <v>0</v>
      </c>
      <c r="BI67" s="67">
        <f t="shared" si="226"/>
        <v>0</v>
      </c>
      <c r="BJ67" s="67">
        <f t="shared" si="226"/>
        <v>0</v>
      </c>
      <c r="BK67" s="46">
        <f t="shared" si="204"/>
        <v>0</v>
      </c>
      <c r="BL67" s="46">
        <f t="shared" si="205"/>
        <v>0</v>
      </c>
      <c r="BM67" s="46">
        <f t="shared" si="206"/>
        <v>0</v>
      </c>
      <c r="BN67" s="46">
        <f t="shared" si="207"/>
        <v>0</v>
      </c>
      <c r="BO67" s="46">
        <f t="shared" si="208"/>
        <v>0</v>
      </c>
      <c r="BP67" s="46">
        <f t="shared" si="209"/>
        <v>0</v>
      </c>
      <c r="BQ67" s="46">
        <f t="shared" si="210"/>
        <v>0</v>
      </c>
      <c r="BR67" s="46">
        <f t="shared" si="211"/>
        <v>0</v>
      </c>
      <c r="BS67" s="46">
        <f t="shared" si="212"/>
        <v>0</v>
      </c>
      <c r="BT67" s="46">
        <f t="shared" si="213"/>
        <v>0</v>
      </c>
      <c r="BU67" s="46">
        <f t="shared" si="214"/>
        <v>0</v>
      </c>
      <c r="BW67"/>
    </row>
    <row r="68" spans="1:75" x14ac:dyDescent="0.3">
      <c r="A68" s="114">
        <v>13968</v>
      </c>
      <c r="B68" s="114" t="s">
        <v>126</v>
      </c>
      <c r="C68" s="114" t="s">
        <v>26</v>
      </c>
      <c r="D68" s="115" t="s">
        <v>119</v>
      </c>
      <c r="E68" s="116" t="s">
        <v>61</v>
      </c>
      <c r="F68" s="115">
        <v>2</v>
      </c>
      <c r="G68" s="76">
        <v>107.5998</v>
      </c>
      <c r="H68" s="77">
        <f t="shared" si="102"/>
        <v>0</v>
      </c>
      <c r="I68" s="117"/>
      <c r="J68" s="117"/>
      <c r="K68" s="117"/>
      <c r="L68" s="117"/>
      <c r="M68" s="117"/>
      <c r="N68" s="117"/>
      <c r="O68" s="117"/>
      <c r="P68" s="117"/>
      <c r="Q68" s="117"/>
      <c r="R68" s="117"/>
      <c r="S68" s="117"/>
      <c r="T68" s="117"/>
      <c r="U68" s="118">
        <v>1.5740000000000001</v>
      </c>
      <c r="V68" s="43">
        <f t="shared" si="103"/>
        <v>0</v>
      </c>
      <c r="W68" s="43">
        <f t="shared" si="104"/>
        <v>0</v>
      </c>
      <c r="X68" s="67">
        <f t="shared" si="221"/>
        <v>0</v>
      </c>
      <c r="AF68" s="46">
        <v>1</v>
      </c>
      <c r="AM68" s="47">
        <v>1</v>
      </c>
      <c r="AN68" s="47"/>
      <c r="AO68" s="47">
        <v>1</v>
      </c>
      <c r="AP68" s="47"/>
      <c r="AQ68" s="67">
        <f t="shared" ref="AQ68:AW68" si="227">AJ68*$H$68</f>
        <v>0</v>
      </c>
      <c r="AR68" s="67">
        <f t="shared" si="227"/>
        <v>0</v>
      </c>
      <c r="AS68" s="67">
        <f t="shared" si="227"/>
        <v>0</v>
      </c>
      <c r="AT68" s="67">
        <f t="shared" si="227"/>
        <v>0</v>
      </c>
      <c r="AU68" s="67">
        <f t="shared" si="227"/>
        <v>0</v>
      </c>
      <c r="AV68" s="67">
        <f t="shared" si="227"/>
        <v>0</v>
      </c>
      <c r="AW68" s="67">
        <f t="shared" si="227"/>
        <v>0</v>
      </c>
      <c r="AX68" s="67">
        <f t="shared" si="223"/>
        <v>2</v>
      </c>
      <c r="BB68" s="47">
        <v>2</v>
      </c>
      <c r="BE68" s="67">
        <f t="shared" ref="BE68:BJ68" si="228">AY68*$H$68</f>
        <v>0</v>
      </c>
      <c r="BF68" s="67">
        <f t="shared" si="228"/>
        <v>0</v>
      </c>
      <c r="BG68" s="67">
        <f t="shared" si="228"/>
        <v>0</v>
      </c>
      <c r="BH68" s="67">
        <f t="shared" si="228"/>
        <v>0</v>
      </c>
      <c r="BI68" s="67">
        <f t="shared" si="228"/>
        <v>0</v>
      </c>
      <c r="BJ68" s="67">
        <f t="shared" si="228"/>
        <v>0</v>
      </c>
      <c r="BK68" s="46">
        <f t="shared" si="204"/>
        <v>0</v>
      </c>
      <c r="BL68" s="46">
        <f t="shared" si="205"/>
        <v>0</v>
      </c>
      <c r="BM68" s="46">
        <f t="shared" si="206"/>
        <v>0</v>
      </c>
      <c r="BN68" s="46">
        <f t="shared" si="207"/>
        <v>0</v>
      </c>
      <c r="BO68" s="46">
        <f t="shared" si="208"/>
        <v>0</v>
      </c>
      <c r="BP68" s="46">
        <f t="shared" si="209"/>
        <v>0</v>
      </c>
      <c r="BQ68" s="46">
        <f t="shared" si="210"/>
        <v>0</v>
      </c>
      <c r="BR68" s="46">
        <f t="shared" si="211"/>
        <v>0</v>
      </c>
      <c r="BS68" s="46">
        <f t="shared" si="212"/>
        <v>0</v>
      </c>
      <c r="BT68" s="46">
        <f t="shared" si="213"/>
        <v>0</v>
      </c>
      <c r="BU68" s="46">
        <f t="shared" si="214"/>
        <v>0</v>
      </c>
      <c r="BW68"/>
    </row>
    <row r="69" spans="1:75" x14ac:dyDescent="0.3">
      <c r="A69" s="114">
        <v>13973</v>
      </c>
      <c r="B69" s="114" t="s">
        <v>127</v>
      </c>
      <c r="C69" s="114" t="s">
        <v>26</v>
      </c>
      <c r="D69" s="115" t="s">
        <v>95</v>
      </c>
      <c r="E69" s="116" t="s">
        <v>61</v>
      </c>
      <c r="F69" s="115">
        <v>2</v>
      </c>
      <c r="G69" s="76">
        <v>198</v>
      </c>
      <c r="H69" s="77">
        <f t="shared" si="102"/>
        <v>0</v>
      </c>
      <c r="I69" s="117"/>
      <c r="J69" s="117"/>
      <c r="K69" s="117"/>
      <c r="L69" s="117"/>
      <c r="M69" s="117"/>
      <c r="N69" s="117"/>
      <c r="O69" s="117"/>
      <c r="P69" s="117"/>
      <c r="Q69" s="117"/>
      <c r="R69" s="117"/>
      <c r="S69" s="117"/>
      <c r="T69" s="117"/>
      <c r="U69" s="118">
        <v>3.258</v>
      </c>
      <c r="V69" s="43">
        <f t="shared" si="103"/>
        <v>0</v>
      </c>
      <c r="W69" s="43">
        <f t="shared" si="104"/>
        <v>0</v>
      </c>
      <c r="X69" s="67">
        <f t="shared" si="221"/>
        <v>0</v>
      </c>
      <c r="AD69" s="46">
        <v>1</v>
      </c>
      <c r="AF69" s="46">
        <v>1</v>
      </c>
      <c r="AM69" s="47"/>
      <c r="AN69" s="47"/>
      <c r="AO69" s="47"/>
      <c r="AP69" s="47">
        <v>2</v>
      </c>
      <c r="AQ69" s="67">
        <f t="shared" ref="AQ69:AW69" si="229">AJ69*$H$69</f>
        <v>0</v>
      </c>
      <c r="AR69" s="67">
        <f t="shared" si="229"/>
        <v>0</v>
      </c>
      <c r="AS69" s="67">
        <f t="shared" si="229"/>
        <v>0</v>
      </c>
      <c r="AT69" s="67">
        <f t="shared" si="229"/>
        <v>0</v>
      </c>
      <c r="AU69" s="67">
        <f t="shared" si="229"/>
        <v>0</v>
      </c>
      <c r="AV69" s="67">
        <f t="shared" si="229"/>
        <v>0</v>
      </c>
      <c r="AW69" s="67">
        <f t="shared" si="229"/>
        <v>0</v>
      </c>
      <c r="AX69" s="67">
        <f t="shared" si="223"/>
        <v>2</v>
      </c>
      <c r="BB69" s="47">
        <v>2</v>
      </c>
      <c r="BE69" s="67">
        <f t="shared" ref="BE69:BJ69" si="230">AY69*$H$69</f>
        <v>0</v>
      </c>
      <c r="BF69" s="67">
        <f t="shared" si="230"/>
        <v>0</v>
      </c>
      <c r="BG69" s="67">
        <f t="shared" si="230"/>
        <v>0</v>
      </c>
      <c r="BH69" s="67">
        <f t="shared" si="230"/>
        <v>0</v>
      </c>
      <c r="BI69" s="67">
        <f t="shared" si="230"/>
        <v>0</v>
      </c>
      <c r="BJ69" s="67">
        <f t="shared" si="230"/>
        <v>0</v>
      </c>
      <c r="BK69" s="46">
        <f t="shared" si="204"/>
        <v>0</v>
      </c>
      <c r="BL69" s="46">
        <f t="shared" si="205"/>
        <v>0</v>
      </c>
      <c r="BM69" s="46">
        <f t="shared" si="206"/>
        <v>0</v>
      </c>
      <c r="BN69" s="46">
        <f t="shared" si="207"/>
        <v>0</v>
      </c>
      <c r="BO69" s="46">
        <f t="shared" si="208"/>
        <v>0</v>
      </c>
      <c r="BP69" s="46">
        <f t="shared" si="209"/>
        <v>0</v>
      </c>
      <c r="BQ69" s="46">
        <f t="shared" si="210"/>
        <v>0</v>
      </c>
      <c r="BR69" s="46">
        <f t="shared" si="211"/>
        <v>0</v>
      </c>
      <c r="BS69" s="46">
        <f t="shared" si="212"/>
        <v>0</v>
      </c>
      <c r="BT69" s="46">
        <f t="shared" si="213"/>
        <v>0</v>
      </c>
      <c r="BU69" s="46">
        <f t="shared" si="214"/>
        <v>0</v>
      </c>
      <c r="BW69"/>
    </row>
    <row r="70" spans="1:75" x14ac:dyDescent="0.3">
      <c r="A70" s="114">
        <v>13970</v>
      </c>
      <c r="B70" s="114" t="s">
        <v>128</v>
      </c>
      <c r="C70" s="114" t="s">
        <v>26</v>
      </c>
      <c r="D70" s="115" t="s">
        <v>129</v>
      </c>
      <c r="E70" s="116" t="s">
        <v>61</v>
      </c>
      <c r="F70" s="115">
        <v>2</v>
      </c>
      <c r="G70" s="76">
        <v>107.5998</v>
      </c>
      <c r="H70" s="77">
        <f t="shared" si="102"/>
        <v>0</v>
      </c>
      <c r="I70" s="117"/>
      <c r="J70" s="117"/>
      <c r="K70" s="117"/>
      <c r="L70" s="117"/>
      <c r="M70" s="117"/>
      <c r="N70" s="117"/>
      <c r="O70" s="117"/>
      <c r="P70" s="117"/>
      <c r="Q70" s="117"/>
      <c r="R70" s="117"/>
      <c r="S70" s="117"/>
      <c r="T70" s="117"/>
      <c r="U70" s="118">
        <v>1.5740000000000001</v>
      </c>
      <c r="V70" s="43">
        <f t="shared" si="103"/>
        <v>0</v>
      </c>
      <c r="W70" s="43">
        <f t="shared" si="104"/>
        <v>0</v>
      </c>
      <c r="X70" s="67">
        <f t="shared" si="221"/>
        <v>0</v>
      </c>
      <c r="AC70" s="46">
        <v>1</v>
      </c>
      <c r="AM70" s="47"/>
      <c r="AN70" s="47">
        <v>1</v>
      </c>
      <c r="AO70" s="47">
        <v>1</v>
      </c>
      <c r="AP70" s="47"/>
      <c r="AQ70" s="67">
        <f t="shared" ref="AQ70:AW70" si="231">AJ70*$H$70</f>
        <v>0</v>
      </c>
      <c r="AR70" s="67">
        <f t="shared" si="231"/>
        <v>0</v>
      </c>
      <c r="AS70" s="67">
        <f t="shared" si="231"/>
        <v>0</v>
      </c>
      <c r="AT70" s="67">
        <f t="shared" si="231"/>
        <v>0</v>
      </c>
      <c r="AU70" s="67">
        <f t="shared" si="231"/>
        <v>0</v>
      </c>
      <c r="AV70" s="67">
        <f t="shared" si="231"/>
        <v>0</v>
      </c>
      <c r="AW70" s="67">
        <f t="shared" si="231"/>
        <v>0</v>
      </c>
      <c r="AX70" s="67">
        <f t="shared" si="223"/>
        <v>2</v>
      </c>
      <c r="BB70" s="47">
        <v>2</v>
      </c>
      <c r="BE70" s="67">
        <f t="shared" ref="BE70:BJ70" si="232">AY70*$H$70</f>
        <v>0</v>
      </c>
      <c r="BF70" s="67">
        <f t="shared" si="232"/>
        <v>0</v>
      </c>
      <c r="BG70" s="67">
        <f t="shared" si="232"/>
        <v>0</v>
      </c>
      <c r="BH70" s="67">
        <f t="shared" si="232"/>
        <v>0</v>
      </c>
      <c r="BI70" s="67">
        <f t="shared" si="232"/>
        <v>0</v>
      </c>
      <c r="BJ70" s="67">
        <f t="shared" si="232"/>
        <v>0</v>
      </c>
      <c r="BK70" s="46">
        <f t="shared" si="204"/>
        <v>0</v>
      </c>
      <c r="BL70" s="46">
        <f t="shared" si="205"/>
        <v>0</v>
      </c>
      <c r="BM70" s="46">
        <f t="shared" si="206"/>
        <v>0</v>
      </c>
      <c r="BN70" s="46">
        <f t="shared" si="207"/>
        <v>0</v>
      </c>
      <c r="BO70" s="46">
        <f t="shared" si="208"/>
        <v>0</v>
      </c>
      <c r="BP70" s="46">
        <f t="shared" si="209"/>
        <v>0</v>
      </c>
      <c r="BQ70" s="46">
        <f t="shared" si="210"/>
        <v>0</v>
      </c>
      <c r="BR70" s="46">
        <f t="shared" si="211"/>
        <v>0</v>
      </c>
      <c r="BS70" s="46">
        <f t="shared" si="212"/>
        <v>0</v>
      </c>
      <c r="BT70" s="46">
        <f t="shared" si="213"/>
        <v>0</v>
      </c>
      <c r="BU70" s="46">
        <f t="shared" si="214"/>
        <v>0</v>
      </c>
      <c r="BW70"/>
    </row>
    <row r="71" spans="1:75" x14ac:dyDescent="0.3">
      <c r="A71" s="114">
        <v>13966</v>
      </c>
      <c r="B71" s="114" t="s">
        <v>130</v>
      </c>
      <c r="C71" s="114" t="s">
        <v>26</v>
      </c>
      <c r="D71" s="115" t="s">
        <v>129</v>
      </c>
      <c r="E71" s="116" t="s">
        <v>61</v>
      </c>
      <c r="F71" s="115">
        <v>2</v>
      </c>
      <c r="G71" s="76">
        <v>81</v>
      </c>
      <c r="H71" s="77">
        <f t="shared" si="102"/>
        <v>0</v>
      </c>
      <c r="I71" s="117"/>
      <c r="J71" s="117"/>
      <c r="K71" s="117"/>
      <c r="L71" s="117"/>
      <c r="M71" s="117"/>
      <c r="N71" s="117"/>
      <c r="O71" s="117"/>
      <c r="P71" s="117"/>
      <c r="Q71" s="117"/>
      <c r="R71" s="117"/>
      <c r="S71" s="117"/>
      <c r="T71" s="117"/>
      <c r="U71" s="118">
        <v>1.083</v>
      </c>
      <c r="V71" s="43">
        <f t="shared" si="103"/>
        <v>0</v>
      </c>
      <c r="W71" s="43">
        <f t="shared" si="104"/>
        <v>0</v>
      </c>
      <c r="X71" s="67">
        <f t="shared" si="221"/>
        <v>0</v>
      </c>
      <c r="AB71" s="46">
        <v>1</v>
      </c>
      <c r="AM71" s="47"/>
      <c r="AN71" s="47">
        <v>1</v>
      </c>
      <c r="AO71" s="47">
        <v>1</v>
      </c>
      <c r="AP71" s="47"/>
      <c r="AQ71" s="67">
        <f t="shared" ref="AQ71:AW71" si="233">AJ71*$H$71</f>
        <v>0</v>
      </c>
      <c r="AR71" s="67">
        <f t="shared" si="233"/>
        <v>0</v>
      </c>
      <c r="AS71" s="67">
        <f t="shared" si="233"/>
        <v>0</v>
      </c>
      <c r="AT71" s="67">
        <f t="shared" si="233"/>
        <v>0</v>
      </c>
      <c r="AU71" s="67">
        <f t="shared" si="233"/>
        <v>0</v>
      </c>
      <c r="AV71" s="67">
        <f t="shared" si="233"/>
        <v>0</v>
      </c>
      <c r="AW71" s="67">
        <f t="shared" si="233"/>
        <v>0</v>
      </c>
      <c r="AX71" s="67">
        <f t="shared" si="223"/>
        <v>2</v>
      </c>
      <c r="BB71" s="47">
        <v>2</v>
      </c>
      <c r="BE71" s="67">
        <f t="shared" ref="BE71:BJ71" si="234">AY71*$H$71</f>
        <v>0</v>
      </c>
      <c r="BF71" s="67">
        <f t="shared" si="234"/>
        <v>0</v>
      </c>
      <c r="BG71" s="67">
        <f t="shared" si="234"/>
        <v>0</v>
      </c>
      <c r="BH71" s="67">
        <f t="shared" si="234"/>
        <v>0</v>
      </c>
      <c r="BI71" s="67">
        <f t="shared" si="234"/>
        <v>0</v>
      </c>
      <c r="BJ71" s="67">
        <f t="shared" si="234"/>
        <v>0</v>
      </c>
      <c r="BK71" s="46">
        <f t="shared" si="204"/>
        <v>0</v>
      </c>
      <c r="BL71" s="46">
        <f t="shared" si="205"/>
        <v>0</v>
      </c>
      <c r="BM71" s="46">
        <f t="shared" si="206"/>
        <v>0</v>
      </c>
      <c r="BN71" s="46">
        <f t="shared" si="207"/>
        <v>0</v>
      </c>
      <c r="BO71" s="46">
        <f t="shared" si="208"/>
        <v>0</v>
      </c>
      <c r="BP71" s="46">
        <f t="shared" si="209"/>
        <v>0</v>
      </c>
      <c r="BQ71" s="46">
        <f t="shared" si="210"/>
        <v>0</v>
      </c>
      <c r="BR71" s="46">
        <f t="shared" si="211"/>
        <v>0</v>
      </c>
      <c r="BS71" s="46">
        <f t="shared" si="212"/>
        <v>0</v>
      </c>
      <c r="BT71" s="46">
        <f t="shared" si="213"/>
        <v>0</v>
      </c>
      <c r="BU71" s="46">
        <f t="shared" si="214"/>
        <v>0</v>
      </c>
      <c r="BW71"/>
    </row>
    <row r="72" spans="1:75" x14ac:dyDescent="0.3">
      <c r="A72" s="114">
        <v>13971</v>
      </c>
      <c r="B72" s="114" t="s">
        <v>131</v>
      </c>
      <c r="C72" s="114" t="s">
        <v>26</v>
      </c>
      <c r="D72" s="115" t="s">
        <v>129</v>
      </c>
      <c r="E72" s="116" t="s">
        <v>61</v>
      </c>
      <c r="F72" s="115">
        <v>2</v>
      </c>
      <c r="G72" s="76">
        <v>99</v>
      </c>
      <c r="H72" s="77">
        <f t="shared" si="102"/>
        <v>0</v>
      </c>
      <c r="I72" s="117"/>
      <c r="J72" s="117"/>
      <c r="K72" s="117"/>
      <c r="L72" s="117"/>
      <c r="M72" s="117"/>
      <c r="N72" s="117"/>
      <c r="O72" s="117"/>
      <c r="P72" s="117"/>
      <c r="Q72" s="117"/>
      <c r="R72" s="117"/>
      <c r="S72" s="117"/>
      <c r="T72" s="117"/>
      <c r="U72" s="118">
        <v>1.468</v>
      </c>
      <c r="V72" s="43">
        <f t="shared" si="103"/>
        <v>0</v>
      </c>
      <c r="W72" s="43">
        <f t="shared" si="104"/>
        <v>0</v>
      </c>
      <c r="X72" s="67">
        <f t="shared" si="221"/>
        <v>0</v>
      </c>
      <c r="AE72" s="46">
        <v>1</v>
      </c>
      <c r="AM72" s="47"/>
      <c r="AN72" s="47">
        <v>1</v>
      </c>
      <c r="AO72" s="47">
        <v>1</v>
      </c>
      <c r="AP72" s="47"/>
      <c r="AQ72" s="67">
        <f t="shared" ref="AQ72:AW72" si="235">AJ72*$H$72</f>
        <v>0</v>
      </c>
      <c r="AR72" s="67">
        <f t="shared" si="235"/>
        <v>0</v>
      </c>
      <c r="AS72" s="67">
        <f t="shared" si="235"/>
        <v>0</v>
      </c>
      <c r="AT72" s="67">
        <f t="shared" si="235"/>
        <v>0</v>
      </c>
      <c r="AU72" s="67">
        <f t="shared" si="235"/>
        <v>0</v>
      </c>
      <c r="AV72" s="67">
        <f t="shared" si="235"/>
        <v>0</v>
      </c>
      <c r="AW72" s="67">
        <f t="shared" si="235"/>
        <v>0</v>
      </c>
      <c r="AX72" s="67">
        <f t="shared" si="223"/>
        <v>2</v>
      </c>
      <c r="BB72" s="47">
        <v>2</v>
      </c>
      <c r="BE72" s="67">
        <f t="shared" ref="BE72:BJ72" si="236">AY72*$H$72</f>
        <v>0</v>
      </c>
      <c r="BF72" s="67">
        <f t="shared" si="236"/>
        <v>0</v>
      </c>
      <c r="BG72" s="67">
        <f t="shared" si="236"/>
        <v>0</v>
      </c>
      <c r="BH72" s="67">
        <f t="shared" si="236"/>
        <v>0</v>
      </c>
      <c r="BI72" s="67">
        <f t="shared" si="236"/>
        <v>0</v>
      </c>
      <c r="BJ72" s="67">
        <f t="shared" si="236"/>
        <v>0</v>
      </c>
      <c r="BK72" s="46">
        <f t="shared" si="204"/>
        <v>0</v>
      </c>
      <c r="BL72" s="46">
        <f t="shared" si="205"/>
        <v>0</v>
      </c>
      <c r="BM72" s="46">
        <f t="shared" si="206"/>
        <v>0</v>
      </c>
      <c r="BN72" s="46">
        <f t="shared" si="207"/>
        <v>0</v>
      </c>
      <c r="BO72" s="46">
        <f t="shared" si="208"/>
        <v>0</v>
      </c>
      <c r="BP72" s="46">
        <f t="shared" si="209"/>
        <v>0</v>
      </c>
      <c r="BQ72" s="46">
        <f t="shared" si="210"/>
        <v>0</v>
      </c>
      <c r="BR72" s="46">
        <f t="shared" si="211"/>
        <v>0</v>
      </c>
      <c r="BS72" s="46">
        <f t="shared" si="212"/>
        <v>0</v>
      </c>
      <c r="BT72" s="46">
        <f t="shared" si="213"/>
        <v>0</v>
      </c>
      <c r="BU72" s="46">
        <f t="shared" si="214"/>
        <v>0</v>
      </c>
      <c r="BW72"/>
    </row>
    <row r="73" spans="1:75" x14ac:dyDescent="0.3">
      <c r="A73" s="119"/>
      <c r="B73" s="120" t="s">
        <v>132</v>
      </c>
      <c r="C73" s="115"/>
      <c r="D73" s="115" t="s">
        <v>72</v>
      </c>
      <c r="E73" s="117"/>
      <c r="F73" s="115">
        <f>SUM(F62:F72)</f>
        <v>22</v>
      </c>
      <c r="G73" s="105">
        <f>SUM(G62:G72)</f>
        <v>1109.1995999999999</v>
      </c>
      <c r="H73" s="77">
        <f t="shared" si="102"/>
        <v>0</v>
      </c>
      <c r="I73" s="117"/>
      <c r="J73" s="117"/>
      <c r="K73" s="117"/>
      <c r="L73" s="117"/>
      <c r="M73" s="117"/>
      <c r="N73" s="117"/>
      <c r="O73" s="117"/>
      <c r="P73" s="117"/>
      <c r="Q73" s="117"/>
      <c r="R73" s="117"/>
      <c r="S73" s="117"/>
      <c r="T73" s="117"/>
      <c r="U73" s="121">
        <f>SUM(U62:U72)</f>
        <v>16.279</v>
      </c>
      <c r="V73" s="43">
        <f t="shared" si="103"/>
        <v>0</v>
      </c>
      <c r="W73" s="43">
        <f t="shared" si="104"/>
        <v>0</v>
      </c>
      <c r="X73" s="67">
        <f t="shared" si="221"/>
        <v>0</v>
      </c>
      <c r="Y73" s="46">
        <f t="shared" ref="Y73:AP73" si="237">SUM(Y62:Y72)</f>
        <v>0</v>
      </c>
      <c r="Z73" s="46">
        <f t="shared" si="237"/>
        <v>0</v>
      </c>
      <c r="AA73" s="46">
        <f t="shared" si="237"/>
        <v>0</v>
      </c>
      <c r="AB73" s="46">
        <f t="shared" si="237"/>
        <v>2</v>
      </c>
      <c r="AC73" s="46">
        <f t="shared" si="237"/>
        <v>2</v>
      </c>
      <c r="AD73" s="46">
        <f t="shared" si="237"/>
        <v>4</v>
      </c>
      <c r="AE73" s="46">
        <f t="shared" si="237"/>
        <v>2</v>
      </c>
      <c r="AF73" s="46">
        <f t="shared" si="237"/>
        <v>2</v>
      </c>
      <c r="AG73" s="46">
        <f t="shared" si="237"/>
        <v>0</v>
      </c>
      <c r="AH73" s="46">
        <f t="shared" si="237"/>
        <v>0</v>
      </c>
      <c r="AI73" s="46">
        <f t="shared" si="237"/>
        <v>0</v>
      </c>
      <c r="AJ73" s="46">
        <f t="shared" si="237"/>
        <v>0</v>
      </c>
      <c r="AK73" s="46">
        <f t="shared" si="237"/>
        <v>0</v>
      </c>
      <c r="AL73" s="46">
        <f t="shared" si="237"/>
        <v>0</v>
      </c>
      <c r="AM73" s="46">
        <f t="shared" si="237"/>
        <v>7</v>
      </c>
      <c r="AN73" s="46">
        <f t="shared" si="237"/>
        <v>8</v>
      </c>
      <c r="AO73" s="46">
        <f t="shared" si="237"/>
        <v>5</v>
      </c>
      <c r="AP73" s="46">
        <f t="shared" si="237"/>
        <v>2</v>
      </c>
      <c r="AQ73" s="67">
        <f t="shared" ref="AQ73:AW73" si="238">SUM(AQ2:AQ72)</f>
        <v>6</v>
      </c>
      <c r="AR73" s="67">
        <f t="shared" si="238"/>
        <v>4</v>
      </c>
      <c r="AS73" s="67">
        <f t="shared" si="238"/>
        <v>10</v>
      </c>
      <c r="AT73" s="67">
        <f t="shared" si="238"/>
        <v>10</v>
      </c>
      <c r="AU73" s="67">
        <f t="shared" si="238"/>
        <v>2</v>
      </c>
      <c r="AV73" s="67">
        <f t="shared" si="238"/>
        <v>16</v>
      </c>
      <c r="AW73" s="67">
        <f t="shared" si="238"/>
        <v>8</v>
      </c>
      <c r="AX73" s="67">
        <f t="shared" si="223"/>
        <v>22</v>
      </c>
      <c r="BB73" s="47">
        <v>22</v>
      </c>
      <c r="BE73" s="67">
        <f t="shared" ref="BE73:BJ73" si="239">AY73*$H$73</f>
        <v>0</v>
      </c>
      <c r="BF73" s="67">
        <f t="shared" si="239"/>
        <v>0</v>
      </c>
      <c r="BG73" s="67">
        <f t="shared" si="239"/>
        <v>0</v>
      </c>
      <c r="BH73" s="67">
        <f t="shared" si="239"/>
        <v>0</v>
      </c>
      <c r="BI73" s="67">
        <f t="shared" si="239"/>
        <v>0</v>
      </c>
      <c r="BJ73" s="67">
        <f t="shared" si="239"/>
        <v>0</v>
      </c>
      <c r="BK73" s="46">
        <f t="shared" si="204"/>
        <v>0</v>
      </c>
      <c r="BL73" s="46">
        <f t="shared" si="205"/>
        <v>0</v>
      </c>
      <c r="BM73" s="46">
        <f t="shared" si="206"/>
        <v>0</v>
      </c>
      <c r="BN73" s="46">
        <f t="shared" si="207"/>
        <v>0</v>
      </c>
      <c r="BO73" s="46">
        <f t="shared" si="208"/>
        <v>0</v>
      </c>
      <c r="BP73" s="46">
        <f t="shared" si="209"/>
        <v>0</v>
      </c>
      <c r="BQ73" s="46">
        <f t="shared" si="210"/>
        <v>0</v>
      </c>
      <c r="BR73" s="46">
        <f t="shared" si="211"/>
        <v>0</v>
      </c>
      <c r="BS73" s="46">
        <f t="shared" si="212"/>
        <v>0</v>
      </c>
      <c r="BT73" s="46">
        <f t="shared" si="213"/>
        <v>0</v>
      </c>
      <c r="BU73" s="46">
        <f t="shared" si="214"/>
        <v>0</v>
      </c>
      <c r="BW73"/>
    </row>
    <row r="74" spans="1:75" x14ac:dyDescent="0.3">
      <c r="V74" s="47">
        <f>SUM(V2:V73)</f>
        <v>17.163</v>
      </c>
      <c r="W74" s="47">
        <f>SUM(W2:W73)+'Macros Fiberglass'!Q23</f>
        <v>1124.9000000000001</v>
      </c>
      <c r="X74" s="46">
        <f>SUM(X2:X73)</f>
        <v>28</v>
      </c>
      <c r="BB74" s="47"/>
      <c r="BE74" s="67">
        <f t="shared" ref="BE74:BU74" si="240">SUM(BE2:BE73)</f>
        <v>8</v>
      </c>
      <c r="BF74" s="67">
        <f t="shared" si="240"/>
        <v>0</v>
      </c>
      <c r="BG74" s="67">
        <f t="shared" si="240"/>
        <v>16</v>
      </c>
      <c r="BH74" s="67">
        <f t="shared" si="240"/>
        <v>10</v>
      </c>
      <c r="BI74" s="67">
        <f t="shared" si="240"/>
        <v>22</v>
      </c>
      <c r="BJ74" s="67">
        <f t="shared" si="240"/>
        <v>0</v>
      </c>
      <c r="BK74" s="46">
        <f t="shared" si="240"/>
        <v>0</v>
      </c>
      <c r="BL74" s="46">
        <f t="shared" si="240"/>
        <v>4</v>
      </c>
      <c r="BM74" s="46">
        <f t="shared" si="240"/>
        <v>10</v>
      </c>
      <c r="BN74" s="46">
        <f t="shared" si="240"/>
        <v>6</v>
      </c>
      <c r="BO74" s="46">
        <f t="shared" si="240"/>
        <v>8</v>
      </c>
      <c r="BP74" s="46">
        <f t="shared" si="240"/>
        <v>2</v>
      </c>
      <c r="BQ74" s="46">
        <f t="shared" si="240"/>
        <v>6</v>
      </c>
      <c r="BR74" s="46">
        <f t="shared" si="240"/>
        <v>4</v>
      </c>
      <c r="BS74" s="46">
        <f t="shared" si="240"/>
        <v>4</v>
      </c>
      <c r="BT74" s="46">
        <f t="shared" si="240"/>
        <v>2</v>
      </c>
      <c r="BU74" s="46">
        <f t="shared" si="240"/>
        <v>0</v>
      </c>
    </row>
    <row r="75" spans="1:75" x14ac:dyDescent="0.3">
      <c r="BE75" s="47"/>
      <c r="BF75" s="47"/>
      <c r="BG75" s="47"/>
      <c r="BH75" s="47"/>
      <c r="BI75" s="47"/>
      <c r="BJ75" s="47"/>
    </row>
  </sheetData>
  <autoFilter ref="A1:D1" xr:uid="{00000000-0009-0000-0000-000001000000}"/>
  <mergeCells count="1">
    <mergeCell ref="B26:B31"/>
  </mergeCells>
  <conditionalFormatting sqref="AJ1:AP1">
    <cfRule type="expression" priority="2">
      <formula>IF(#REF!=0,1)</formula>
    </cfRule>
  </conditionalFormatting>
  <conditionalFormatting sqref="AQ1:AW1">
    <cfRule type="expression" priority="3">
      <formula>IF(#REF!=0,1)</formula>
    </cfRule>
  </conditionalFormatting>
  <dataValidations count="1">
    <dataValidation type="decimal" allowBlank="1" showErrorMessage="1" sqref="I2:T32" xr:uid="{00000000-0002-0000-0100-000000000000}">
      <formula1>0</formula1>
      <formula2>100</formula2>
    </dataValidation>
  </dataValidations>
  <hyperlinks>
    <hyperlink ref="E2" r:id="rId1" xr:uid="{00000000-0004-0000-0100-000000000000}"/>
    <hyperlink ref="E3" r:id="rId2" xr:uid="{00000000-0004-0000-0100-000001000000}"/>
    <hyperlink ref="E4" r:id="rId3" xr:uid="{00000000-0004-0000-0100-000002000000}"/>
    <hyperlink ref="E5" r:id="rId4" xr:uid="{00000000-0004-0000-0100-000003000000}"/>
    <hyperlink ref="E6" r:id="rId5" xr:uid="{00000000-0004-0000-0100-000004000000}"/>
    <hyperlink ref="E7" r:id="rId6" xr:uid="{00000000-0004-0000-0100-000005000000}"/>
    <hyperlink ref="E8" r:id="rId7" xr:uid="{00000000-0004-0000-0100-000006000000}"/>
    <hyperlink ref="E9" r:id="rId8" xr:uid="{00000000-0004-0000-0100-000007000000}"/>
    <hyperlink ref="E10" r:id="rId9" xr:uid="{00000000-0004-0000-0100-000008000000}"/>
    <hyperlink ref="E11" r:id="rId10" xr:uid="{00000000-0004-0000-0100-000009000000}"/>
    <hyperlink ref="E13" r:id="rId11" xr:uid="{00000000-0004-0000-0100-00000A000000}"/>
    <hyperlink ref="E14" r:id="rId12" xr:uid="{00000000-0004-0000-0100-00000B000000}"/>
    <hyperlink ref="E15" r:id="rId13" xr:uid="{00000000-0004-0000-0100-00000C000000}"/>
    <hyperlink ref="E16" r:id="rId14" xr:uid="{00000000-0004-0000-0100-00000D000000}"/>
    <hyperlink ref="E18" r:id="rId15" xr:uid="{00000000-0004-0000-0100-00000E000000}"/>
    <hyperlink ref="E19" r:id="rId16" xr:uid="{00000000-0004-0000-0100-00000F000000}"/>
    <hyperlink ref="E20" r:id="rId17" xr:uid="{00000000-0004-0000-0100-000010000000}"/>
    <hyperlink ref="E21" r:id="rId18" xr:uid="{00000000-0004-0000-0100-000011000000}"/>
    <hyperlink ref="E22" r:id="rId19" xr:uid="{00000000-0004-0000-0100-000012000000}"/>
    <hyperlink ref="E23" r:id="rId20" xr:uid="{00000000-0004-0000-0100-000013000000}"/>
    <hyperlink ref="E24" r:id="rId21" xr:uid="{00000000-0004-0000-0100-000014000000}"/>
    <hyperlink ref="E33" r:id="rId22" xr:uid="{00000000-0004-0000-0100-000015000000}"/>
    <hyperlink ref="E34" r:id="rId23" xr:uid="{00000000-0004-0000-0100-000016000000}"/>
    <hyperlink ref="E35" r:id="rId24" xr:uid="{00000000-0004-0000-0100-000017000000}"/>
    <hyperlink ref="E36" r:id="rId25" xr:uid="{00000000-0004-0000-0100-000018000000}"/>
    <hyperlink ref="E37" r:id="rId26" xr:uid="{00000000-0004-0000-0100-000019000000}"/>
    <hyperlink ref="E38" r:id="rId27" xr:uid="{00000000-0004-0000-0100-00001A000000}"/>
    <hyperlink ref="E39" r:id="rId28" xr:uid="{00000000-0004-0000-0100-00001B000000}"/>
    <hyperlink ref="E40" r:id="rId29" xr:uid="{00000000-0004-0000-0100-00001C000000}"/>
    <hyperlink ref="E41" r:id="rId30" xr:uid="{00000000-0004-0000-0100-00001D000000}"/>
    <hyperlink ref="E42" r:id="rId31" xr:uid="{00000000-0004-0000-0100-00001E000000}"/>
    <hyperlink ref="E44" r:id="rId32" xr:uid="{00000000-0004-0000-0100-00001F000000}"/>
    <hyperlink ref="E45" r:id="rId33" xr:uid="{00000000-0004-0000-0100-000020000000}"/>
    <hyperlink ref="E46" r:id="rId34" xr:uid="{00000000-0004-0000-0100-000021000000}"/>
    <hyperlink ref="E47" r:id="rId35" xr:uid="{00000000-0004-0000-0100-000022000000}"/>
    <hyperlink ref="E48" r:id="rId36" xr:uid="{00000000-0004-0000-0100-000023000000}"/>
    <hyperlink ref="E49" r:id="rId37" xr:uid="{00000000-0004-0000-0100-000024000000}"/>
    <hyperlink ref="E50" r:id="rId38" xr:uid="{00000000-0004-0000-0100-000025000000}"/>
    <hyperlink ref="E51" r:id="rId39" xr:uid="{00000000-0004-0000-0100-000026000000}"/>
    <hyperlink ref="E52" r:id="rId40" xr:uid="{00000000-0004-0000-0100-000027000000}"/>
    <hyperlink ref="E55" r:id="rId41" xr:uid="{00000000-0004-0000-0100-000028000000}"/>
    <hyperlink ref="E56" r:id="rId42" xr:uid="{00000000-0004-0000-0100-000029000000}"/>
    <hyperlink ref="E58" r:id="rId43" xr:uid="{00000000-0004-0000-0100-00002A000000}"/>
    <hyperlink ref="E60" r:id="rId44" xr:uid="{00000000-0004-0000-0100-00002B000000}"/>
    <hyperlink ref="E62" r:id="rId45" xr:uid="{00000000-0004-0000-0100-00002C000000}"/>
    <hyperlink ref="E63" r:id="rId46" xr:uid="{00000000-0004-0000-0100-00002D000000}"/>
    <hyperlink ref="E64" r:id="rId47" xr:uid="{00000000-0004-0000-0100-00002E000000}"/>
    <hyperlink ref="E65" r:id="rId48" xr:uid="{00000000-0004-0000-0100-00002F000000}"/>
    <hyperlink ref="E66" r:id="rId49" xr:uid="{00000000-0004-0000-0100-000030000000}"/>
    <hyperlink ref="E67" r:id="rId50" xr:uid="{00000000-0004-0000-0100-000031000000}"/>
    <hyperlink ref="E68" r:id="rId51" xr:uid="{00000000-0004-0000-0100-000032000000}"/>
    <hyperlink ref="E69" r:id="rId52" xr:uid="{00000000-0004-0000-0100-000033000000}"/>
    <hyperlink ref="E70" r:id="rId53" xr:uid="{00000000-0004-0000-0100-000034000000}"/>
    <hyperlink ref="E71" r:id="rId54" xr:uid="{00000000-0004-0000-0100-000035000000}"/>
    <hyperlink ref="E72" r:id="rId55" xr:uid="{00000000-0004-0000-0100-000036000000}"/>
  </hyperlinks>
  <pageMargins left="0.7" right="0.7" top="0.75" bottom="0.75" header="0.51180555555555496" footer="0.51180555555555496"/>
  <pageSetup firstPageNumber="0" orientation="portrait" horizontalDpi="300" verticalDpi="300"/>
  <drawing r:id="rId56"/>
  <legacyDrawing r:id="rId5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zoomScaleNormal="100" workbookViewId="0">
      <selection activeCell="O14" sqref="O14"/>
    </sheetView>
  </sheetViews>
  <sheetFormatPr defaultRowHeight="14.4" x14ac:dyDescent="0.3"/>
  <cols>
    <col min="1" max="1" width="8.5546875" customWidth="1"/>
    <col min="2" max="2" width="26.6640625" style="122" customWidth="1"/>
    <col min="3" max="3" width="8.44140625" style="122" customWidth="1"/>
    <col min="4" max="4" width="8.44140625" customWidth="1"/>
    <col min="5" max="5" width="8.5546875" customWidth="1"/>
    <col min="6" max="14" width="6.44140625" customWidth="1"/>
    <col min="15" max="17" width="8.5546875" customWidth="1"/>
    <col min="18" max="18" width="8.5546875" hidden="1" customWidth="1"/>
    <col min="19" max="1025" width="8.5546875" customWidth="1"/>
  </cols>
  <sheetData>
    <row r="1" spans="1:19" ht="96.6" x14ac:dyDescent="0.3">
      <c r="A1" s="49" t="s">
        <v>35</v>
      </c>
      <c r="B1" s="50" t="s">
        <v>36</v>
      </c>
      <c r="C1" s="50" t="s">
        <v>133</v>
      </c>
      <c r="D1" s="50" t="s">
        <v>40</v>
      </c>
      <c r="E1" s="52" t="s">
        <v>41</v>
      </c>
      <c r="F1" s="50" t="s">
        <v>42</v>
      </c>
      <c r="G1" s="53" t="s">
        <v>134</v>
      </c>
      <c r="H1" s="54" t="s">
        <v>135</v>
      </c>
      <c r="I1" s="55" t="s">
        <v>136</v>
      </c>
      <c r="J1" s="56" t="s">
        <v>137</v>
      </c>
      <c r="K1" s="60" t="s">
        <v>138</v>
      </c>
      <c r="L1" s="57" t="s">
        <v>139</v>
      </c>
      <c r="M1" s="62" t="s">
        <v>140</v>
      </c>
      <c r="N1" s="63" t="s">
        <v>141</v>
      </c>
      <c r="O1" s="64" t="s">
        <v>55</v>
      </c>
      <c r="P1" s="64" t="s">
        <v>56</v>
      </c>
      <c r="Q1" s="123" t="s">
        <v>57</v>
      </c>
    </row>
    <row r="2" spans="1:19" x14ac:dyDescent="0.3">
      <c r="A2" s="114">
        <v>21001</v>
      </c>
      <c r="B2" s="114" t="s">
        <v>142</v>
      </c>
      <c r="C2" s="114" t="s">
        <v>61</v>
      </c>
      <c r="D2" s="114">
        <v>1</v>
      </c>
      <c r="E2" s="115">
        <v>238</v>
      </c>
      <c r="F2" s="115">
        <f t="shared" ref="F2:F22" si="0">SUM(G2:N2)</f>
        <v>0</v>
      </c>
      <c r="G2" s="117"/>
      <c r="H2" s="117"/>
      <c r="I2" s="117"/>
      <c r="J2" s="117"/>
      <c r="K2" s="117"/>
      <c r="L2" s="117"/>
      <c r="M2" s="117"/>
      <c r="N2" s="117"/>
      <c r="O2" s="124">
        <v>3.8</v>
      </c>
      <c r="P2" s="125">
        <f t="shared" ref="P2:P22" si="1">F2*O2</f>
        <v>0</v>
      </c>
      <c r="Q2" s="125">
        <f t="shared" ref="Q2:Q22" si="2">F2*E2</f>
        <v>0</v>
      </c>
      <c r="R2" s="126">
        <f t="shared" ref="R2:R22" si="3">F2*D2</f>
        <v>0</v>
      </c>
      <c r="S2" s="127"/>
    </row>
    <row r="3" spans="1:19" x14ac:dyDescent="0.3">
      <c r="A3" s="114">
        <v>21002</v>
      </c>
      <c r="B3" s="114" t="s">
        <v>143</v>
      </c>
      <c r="C3" s="114" t="s">
        <v>61</v>
      </c>
      <c r="D3" s="114">
        <v>1</v>
      </c>
      <c r="E3" s="115">
        <v>235</v>
      </c>
      <c r="F3" s="115">
        <f t="shared" si="0"/>
        <v>0</v>
      </c>
      <c r="G3" s="117"/>
      <c r="H3" s="117"/>
      <c r="I3" s="117"/>
      <c r="J3" s="117"/>
      <c r="K3" s="117"/>
      <c r="L3" s="117"/>
      <c r="M3" s="117"/>
      <c r="N3" s="117"/>
      <c r="O3" s="124">
        <v>3.4</v>
      </c>
      <c r="P3" s="125">
        <f t="shared" si="1"/>
        <v>0</v>
      </c>
      <c r="Q3" s="125">
        <f t="shared" si="2"/>
        <v>0</v>
      </c>
      <c r="R3" s="126">
        <f t="shared" si="3"/>
        <v>0</v>
      </c>
      <c r="S3" s="127"/>
    </row>
    <row r="4" spans="1:19" x14ac:dyDescent="0.3">
      <c r="A4" s="114">
        <v>21003</v>
      </c>
      <c r="B4" s="114" t="s">
        <v>144</v>
      </c>
      <c r="C4" s="114" t="s">
        <v>61</v>
      </c>
      <c r="D4" s="114">
        <v>1</v>
      </c>
      <c r="E4" s="115">
        <v>236</v>
      </c>
      <c r="F4" s="115">
        <f t="shared" si="0"/>
        <v>0</v>
      </c>
      <c r="G4" s="117"/>
      <c r="H4" s="117"/>
      <c r="I4" s="117"/>
      <c r="J4" s="117"/>
      <c r="K4" s="117"/>
      <c r="L4" s="117"/>
      <c r="M4" s="117"/>
      <c r="N4" s="117"/>
      <c r="O4" s="124">
        <v>3.5</v>
      </c>
      <c r="P4" s="125">
        <f t="shared" si="1"/>
        <v>0</v>
      </c>
      <c r="Q4" s="125">
        <f t="shared" si="2"/>
        <v>0</v>
      </c>
      <c r="R4" s="126">
        <f t="shared" si="3"/>
        <v>0</v>
      </c>
      <c r="S4" s="127"/>
    </row>
    <row r="5" spans="1:19" x14ac:dyDescent="0.3">
      <c r="A5" s="114">
        <v>21004</v>
      </c>
      <c r="B5" s="114" t="s">
        <v>145</v>
      </c>
      <c r="C5" s="114" t="s">
        <v>61</v>
      </c>
      <c r="D5" s="114">
        <v>1</v>
      </c>
      <c r="E5" s="115">
        <v>236</v>
      </c>
      <c r="F5" s="115">
        <f t="shared" si="0"/>
        <v>0</v>
      </c>
      <c r="G5" s="117"/>
      <c r="H5" s="117"/>
      <c r="I5" s="117"/>
      <c r="J5" s="117"/>
      <c r="K5" s="117"/>
      <c r="L5" s="117"/>
      <c r="M5" s="117"/>
      <c r="N5" s="117"/>
      <c r="O5" s="124">
        <v>3.7</v>
      </c>
      <c r="P5" s="125">
        <f t="shared" si="1"/>
        <v>0</v>
      </c>
      <c r="Q5" s="125">
        <f t="shared" si="2"/>
        <v>0</v>
      </c>
      <c r="R5" s="126">
        <f t="shared" si="3"/>
        <v>0</v>
      </c>
      <c r="S5" s="127"/>
    </row>
    <row r="6" spans="1:19" x14ac:dyDescent="0.3">
      <c r="A6" s="114">
        <v>21005</v>
      </c>
      <c r="B6" s="114" t="s">
        <v>146</v>
      </c>
      <c r="C6" s="114" t="s">
        <v>61</v>
      </c>
      <c r="D6" s="114">
        <v>1</v>
      </c>
      <c r="E6" s="115">
        <v>238</v>
      </c>
      <c r="F6" s="115">
        <f t="shared" si="0"/>
        <v>0</v>
      </c>
      <c r="G6" s="117"/>
      <c r="H6" s="117"/>
      <c r="I6" s="117"/>
      <c r="J6" s="117"/>
      <c r="K6" s="117"/>
      <c r="L6" s="117"/>
      <c r="M6" s="117"/>
      <c r="N6" s="117"/>
      <c r="O6" s="124">
        <v>3.5</v>
      </c>
      <c r="P6" s="125">
        <f t="shared" si="1"/>
        <v>0</v>
      </c>
      <c r="Q6" s="125">
        <f t="shared" si="2"/>
        <v>0</v>
      </c>
      <c r="R6" s="126">
        <f t="shared" si="3"/>
        <v>0</v>
      </c>
      <c r="S6" s="127"/>
    </row>
    <row r="7" spans="1:19" x14ac:dyDescent="0.3">
      <c r="A7" s="114">
        <v>21006</v>
      </c>
      <c r="B7" s="114" t="s">
        <v>147</v>
      </c>
      <c r="C7" s="114" t="s">
        <v>61</v>
      </c>
      <c r="D7" s="114">
        <v>1</v>
      </c>
      <c r="E7" s="115">
        <v>249</v>
      </c>
      <c r="F7" s="115">
        <f t="shared" si="0"/>
        <v>0</v>
      </c>
      <c r="G7" s="117"/>
      <c r="H7" s="117"/>
      <c r="I7" s="117"/>
      <c r="J7" s="117"/>
      <c r="K7" s="117"/>
      <c r="L7" s="117"/>
      <c r="M7" s="117"/>
      <c r="N7" s="117"/>
      <c r="O7" s="124">
        <v>4</v>
      </c>
      <c r="P7" s="125">
        <f t="shared" si="1"/>
        <v>0</v>
      </c>
      <c r="Q7" s="125">
        <f t="shared" si="2"/>
        <v>0</v>
      </c>
      <c r="R7" s="126">
        <f t="shared" si="3"/>
        <v>0</v>
      </c>
      <c r="S7" s="127"/>
    </row>
    <row r="8" spans="1:19" x14ac:dyDescent="0.3">
      <c r="A8" s="114">
        <v>21007</v>
      </c>
      <c r="B8" s="114" t="s">
        <v>148</v>
      </c>
      <c r="C8" s="114" t="s">
        <v>61</v>
      </c>
      <c r="D8" s="114">
        <v>1</v>
      </c>
      <c r="E8" s="115">
        <v>236</v>
      </c>
      <c r="F8" s="115">
        <f t="shared" si="0"/>
        <v>0</v>
      </c>
      <c r="G8" s="117"/>
      <c r="H8" s="117"/>
      <c r="I8" s="117"/>
      <c r="J8" s="117"/>
      <c r="K8" s="117"/>
      <c r="L8" s="117"/>
      <c r="M8" s="117"/>
      <c r="N8" s="117"/>
      <c r="O8" s="124">
        <v>3.6</v>
      </c>
      <c r="P8" s="125">
        <f t="shared" si="1"/>
        <v>0</v>
      </c>
      <c r="Q8" s="125">
        <f t="shared" si="2"/>
        <v>0</v>
      </c>
      <c r="R8" s="126">
        <f t="shared" si="3"/>
        <v>0</v>
      </c>
      <c r="S8" s="127"/>
    </row>
    <row r="9" spans="1:19" x14ac:dyDescent="0.3">
      <c r="A9" s="114">
        <v>21008</v>
      </c>
      <c r="B9" s="114" t="s">
        <v>149</v>
      </c>
      <c r="C9" s="114" t="s">
        <v>61</v>
      </c>
      <c r="D9" s="114">
        <v>1</v>
      </c>
      <c r="E9" s="115">
        <v>249</v>
      </c>
      <c r="F9" s="115">
        <f t="shared" si="0"/>
        <v>0</v>
      </c>
      <c r="G9" s="117"/>
      <c r="H9" s="117"/>
      <c r="I9" s="117"/>
      <c r="J9" s="117"/>
      <c r="K9" s="117"/>
      <c r="L9" s="117"/>
      <c r="M9" s="117"/>
      <c r="N9" s="117"/>
      <c r="O9" s="124">
        <v>4.2</v>
      </c>
      <c r="P9" s="125">
        <f t="shared" si="1"/>
        <v>0</v>
      </c>
      <c r="Q9" s="125">
        <f t="shared" si="2"/>
        <v>0</v>
      </c>
      <c r="R9" s="126">
        <f t="shared" si="3"/>
        <v>0</v>
      </c>
      <c r="S9" s="127"/>
    </row>
    <row r="10" spans="1:19" x14ac:dyDescent="0.3">
      <c r="A10" s="114">
        <v>21009</v>
      </c>
      <c r="B10" s="114" t="s">
        <v>150</v>
      </c>
      <c r="C10" s="114" t="s">
        <v>61</v>
      </c>
      <c r="D10" s="114">
        <v>2</v>
      </c>
      <c r="E10" s="114">
        <v>458</v>
      </c>
      <c r="F10" s="115">
        <f t="shared" si="0"/>
        <v>0</v>
      </c>
      <c r="G10" s="117"/>
      <c r="H10" s="117"/>
      <c r="I10" s="117"/>
      <c r="J10" s="117"/>
      <c r="K10" s="117"/>
      <c r="L10" s="117"/>
      <c r="M10" s="117"/>
      <c r="N10" s="117"/>
      <c r="O10" s="124">
        <v>7.1</v>
      </c>
      <c r="P10" s="125">
        <f t="shared" si="1"/>
        <v>0</v>
      </c>
      <c r="Q10" s="125">
        <f t="shared" si="2"/>
        <v>0</v>
      </c>
      <c r="R10" s="126">
        <f t="shared" si="3"/>
        <v>0</v>
      </c>
      <c r="S10" s="127"/>
    </row>
    <row r="11" spans="1:19" x14ac:dyDescent="0.3">
      <c r="A11" s="128"/>
      <c r="B11" s="120" t="s">
        <v>151</v>
      </c>
      <c r="C11" s="120"/>
      <c r="D11" s="114">
        <f>SUM(D2:D10)</f>
        <v>10</v>
      </c>
      <c r="E11" s="114">
        <f>SUM(E2:E10)</f>
        <v>2375</v>
      </c>
      <c r="F11" s="115">
        <f t="shared" si="0"/>
        <v>0</v>
      </c>
      <c r="G11" s="126"/>
      <c r="H11" s="126"/>
      <c r="I11" s="126"/>
      <c r="J11" s="126"/>
      <c r="K11" s="126"/>
      <c r="L11" s="126"/>
      <c r="M11" s="126"/>
      <c r="N11" s="126"/>
      <c r="O11" s="124">
        <f>SUM(O2:O10)</f>
        <v>36.799999999999997</v>
      </c>
      <c r="P11" s="125">
        <f t="shared" si="1"/>
        <v>0</v>
      </c>
      <c r="Q11" s="125">
        <f t="shared" si="2"/>
        <v>0</v>
      </c>
      <c r="R11" s="126">
        <f t="shared" si="3"/>
        <v>0</v>
      </c>
      <c r="S11" s="127"/>
    </row>
    <row r="12" spans="1:19" x14ac:dyDescent="0.3">
      <c r="A12" s="114">
        <v>23001</v>
      </c>
      <c r="B12" s="114" t="s">
        <v>152</v>
      </c>
      <c r="C12" s="114" t="s">
        <v>61</v>
      </c>
      <c r="D12" s="114">
        <v>1</v>
      </c>
      <c r="E12" s="114">
        <v>130</v>
      </c>
      <c r="F12" s="115">
        <f t="shared" si="0"/>
        <v>0</v>
      </c>
      <c r="G12" s="126"/>
      <c r="H12" s="126"/>
      <c r="I12" s="126"/>
      <c r="J12" s="126"/>
      <c r="K12" s="126"/>
      <c r="L12" s="126"/>
      <c r="M12" s="126"/>
      <c r="N12" s="126"/>
      <c r="O12" s="124">
        <v>1.3</v>
      </c>
      <c r="P12" s="125">
        <f t="shared" si="1"/>
        <v>0</v>
      </c>
      <c r="Q12" s="125">
        <f t="shared" si="2"/>
        <v>0</v>
      </c>
      <c r="R12" s="126">
        <f t="shared" si="3"/>
        <v>0</v>
      </c>
      <c r="S12" s="127"/>
    </row>
    <row r="13" spans="1:19" x14ac:dyDescent="0.3">
      <c r="A13" s="114">
        <v>23002</v>
      </c>
      <c r="B13" s="114" t="s">
        <v>153</v>
      </c>
      <c r="C13" s="114" t="s">
        <v>61</v>
      </c>
      <c r="D13" s="114">
        <v>1</v>
      </c>
      <c r="E13" s="114">
        <v>130</v>
      </c>
      <c r="F13" s="115">
        <f t="shared" si="0"/>
        <v>0</v>
      </c>
      <c r="G13" s="126"/>
      <c r="H13" s="126"/>
      <c r="I13" s="126"/>
      <c r="J13" s="126"/>
      <c r="K13" s="126"/>
      <c r="L13" s="126"/>
      <c r="M13" s="126"/>
      <c r="N13" s="126"/>
      <c r="O13" s="124">
        <v>1.7</v>
      </c>
      <c r="P13" s="125">
        <f t="shared" si="1"/>
        <v>0</v>
      </c>
      <c r="Q13" s="125">
        <f t="shared" si="2"/>
        <v>0</v>
      </c>
      <c r="R13" s="126">
        <f t="shared" si="3"/>
        <v>0</v>
      </c>
      <c r="S13" s="127"/>
    </row>
    <row r="14" spans="1:19" x14ac:dyDescent="0.3">
      <c r="A14" s="114">
        <v>23003</v>
      </c>
      <c r="B14" s="114" t="s">
        <v>154</v>
      </c>
      <c r="C14" s="114" t="s">
        <v>61</v>
      </c>
      <c r="D14" s="114">
        <v>1</v>
      </c>
      <c r="E14" s="114">
        <v>156</v>
      </c>
      <c r="F14" s="115">
        <f t="shared" si="0"/>
        <v>0</v>
      </c>
      <c r="G14" s="126"/>
      <c r="H14" s="126"/>
      <c r="I14" s="126"/>
      <c r="J14" s="126"/>
      <c r="K14" s="126"/>
      <c r="L14" s="126"/>
      <c r="M14" s="126"/>
      <c r="N14" s="126"/>
      <c r="O14" s="124">
        <v>2.1</v>
      </c>
      <c r="P14" s="125">
        <f t="shared" si="1"/>
        <v>0</v>
      </c>
      <c r="Q14" s="125">
        <f t="shared" si="2"/>
        <v>0</v>
      </c>
      <c r="R14" s="126">
        <f t="shared" si="3"/>
        <v>0</v>
      </c>
      <c r="S14" s="127"/>
    </row>
    <row r="15" spans="1:19" x14ac:dyDescent="0.3">
      <c r="A15" s="114">
        <v>23004</v>
      </c>
      <c r="B15" s="114" t="s">
        <v>155</v>
      </c>
      <c r="C15" s="114" t="s">
        <v>61</v>
      </c>
      <c r="D15" s="114">
        <v>1</v>
      </c>
      <c r="E15" s="114">
        <v>156</v>
      </c>
      <c r="F15" s="115">
        <f t="shared" si="0"/>
        <v>0</v>
      </c>
      <c r="G15" s="126"/>
      <c r="H15" s="126"/>
      <c r="I15" s="126"/>
      <c r="J15" s="126"/>
      <c r="K15" s="126"/>
      <c r="L15" s="126"/>
      <c r="M15" s="126"/>
      <c r="N15" s="126"/>
      <c r="O15" s="124">
        <v>2.2000000000000002</v>
      </c>
      <c r="P15" s="125">
        <f t="shared" si="1"/>
        <v>0</v>
      </c>
      <c r="Q15" s="125">
        <f t="shared" si="2"/>
        <v>0</v>
      </c>
      <c r="R15" s="126">
        <f t="shared" si="3"/>
        <v>0</v>
      </c>
      <c r="S15" s="127"/>
    </row>
    <row r="16" spans="1:19" x14ac:dyDescent="0.3">
      <c r="A16" s="114">
        <v>23005</v>
      </c>
      <c r="B16" s="114" t="s">
        <v>156</v>
      </c>
      <c r="C16" s="114" t="s">
        <v>61</v>
      </c>
      <c r="D16" s="114">
        <v>1</v>
      </c>
      <c r="E16" s="114">
        <v>156</v>
      </c>
      <c r="F16" s="115">
        <f t="shared" si="0"/>
        <v>0</v>
      </c>
      <c r="G16" s="126"/>
      <c r="H16" s="126"/>
      <c r="I16" s="126"/>
      <c r="J16" s="126"/>
      <c r="K16" s="126"/>
      <c r="L16" s="126"/>
      <c r="M16" s="126"/>
      <c r="N16" s="126"/>
      <c r="O16" s="124">
        <v>2.2000000000000002</v>
      </c>
      <c r="P16" s="125">
        <f t="shared" si="1"/>
        <v>0</v>
      </c>
      <c r="Q16" s="125">
        <f t="shared" si="2"/>
        <v>0</v>
      </c>
      <c r="R16" s="126">
        <f t="shared" si="3"/>
        <v>0</v>
      </c>
      <c r="S16" s="127"/>
    </row>
    <row r="17" spans="1:19" x14ac:dyDescent="0.3">
      <c r="A17" s="114">
        <v>23006</v>
      </c>
      <c r="B17" s="114" t="s">
        <v>157</v>
      </c>
      <c r="C17" s="114" t="s">
        <v>61</v>
      </c>
      <c r="D17" s="114">
        <v>1</v>
      </c>
      <c r="E17" s="114">
        <v>156</v>
      </c>
      <c r="F17" s="115">
        <f t="shared" si="0"/>
        <v>0</v>
      </c>
      <c r="G17" s="126"/>
      <c r="H17" s="126"/>
      <c r="I17" s="126"/>
      <c r="J17" s="126"/>
      <c r="K17" s="126"/>
      <c r="L17" s="126"/>
      <c r="M17" s="126"/>
      <c r="N17" s="126"/>
      <c r="O17" s="124">
        <v>2.2999999999999998</v>
      </c>
      <c r="P17" s="125">
        <f t="shared" si="1"/>
        <v>0</v>
      </c>
      <c r="Q17" s="125">
        <f t="shared" si="2"/>
        <v>0</v>
      </c>
      <c r="R17" s="126">
        <f t="shared" si="3"/>
        <v>0</v>
      </c>
      <c r="S17" s="127"/>
    </row>
    <row r="18" spans="1:19" x14ac:dyDescent="0.3">
      <c r="A18" s="114">
        <v>23007</v>
      </c>
      <c r="B18" s="114" t="s">
        <v>158</v>
      </c>
      <c r="C18" s="114" t="s">
        <v>61</v>
      </c>
      <c r="D18" s="114">
        <v>1</v>
      </c>
      <c r="E18" s="114">
        <v>182</v>
      </c>
      <c r="F18" s="115">
        <f t="shared" si="0"/>
        <v>0</v>
      </c>
      <c r="G18" s="126"/>
      <c r="H18" s="126"/>
      <c r="I18" s="126"/>
      <c r="J18" s="126"/>
      <c r="K18" s="126"/>
      <c r="L18" s="126"/>
      <c r="M18" s="126"/>
      <c r="N18" s="126"/>
      <c r="O18" s="124">
        <v>2.9</v>
      </c>
      <c r="P18" s="125">
        <f t="shared" si="1"/>
        <v>0</v>
      </c>
      <c r="Q18" s="125">
        <f t="shared" si="2"/>
        <v>0</v>
      </c>
      <c r="R18" s="126">
        <f t="shared" si="3"/>
        <v>0</v>
      </c>
      <c r="S18" s="127"/>
    </row>
    <row r="19" spans="1:19" x14ac:dyDescent="0.3">
      <c r="A19" s="114">
        <v>23008</v>
      </c>
      <c r="B19" s="114" t="s">
        <v>159</v>
      </c>
      <c r="C19" s="114" t="s">
        <v>61</v>
      </c>
      <c r="D19" s="114">
        <v>1</v>
      </c>
      <c r="E19" s="114">
        <v>182</v>
      </c>
      <c r="F19" s="115">
        <f t="shared" si="0"/>
        <v>0</v>
      </c>
      <c r="G19" s="126"/>
      <c r="H19" s="126"/>
      <c r="I19" s="126"/>
      <c r="J19" s="126"/>
      <c r="K19" s="126"/>
      <c r="L19" s="126"/>
      <c r="M19" s="126"/>
      <c r="N19" s="126"/>
      <c r="O19" s="124">
        <v>3.1</v>
      </c>
      <c r="P19" s="125">
        <f t="shared" si="1"/>
        <v>0</v>
      </c>
      <c r="Q19" s="125">
        <f t="shared" si="2"/>
        <v>0</v>
      </c>
      <c r="R19" s="126">
        <f t="shared" si="3"/>
        <v>0</v>
      </c>
      <c r="S19" s="127"/>
    </row>
    <row r="20" spans="1:19" x14ac:dyDescent="0.3">
      <c r="A20" s="114">
        <v>23009</v>
      </c>
      <c r="B20" s="114" t="s">
        <v>160</v>
      </c>
      <c r="C20" s="114" t="s">
        <v>61</v>
      </c>
      <c r="D20" s="114">
        <v>1</v>
      </c>
      <c r="E20" s="114">
        <v>208</v>
      </c>
      <c r="F20" s="115">
        <f t="shared" si="0"/>
        <v>0</v>
      </c>
      <c r="G20" s="126"/>
      <c r="H20" s="126"/>
      <c r="I20" s="126"/>
      <c r="J20" s="126"/>
      <c r="K20" s="126"/>
      <c r="L20" s="126"/>
      <c r="M20" s="126"/>
      <c r="N20" s="126"/>
      <c r="O20" s="124">
        <v>4</v>
      </c>
      <c r="P20" s="125">
        <f t="shared" si="1"/>
        <v>0</v>
      </c>
      <c r="Q20" s="125">
        <f t="shared" si="2"/>
        <v>0</v>
      </c>
      <c r="R20" s="126">
        <f t="shared" si="3"/>
        <v>0</v>
      </c>
      <c r="S20" s="127"/>
    </row>
    <row r="21" spans="1:19" x14ac:dyDescent="0.3">
      <c r="A21" s="114">
        <v>23010</v>
      </c>
      <c r="B21" s="114" t="s">
        <v>161</v>
      </c>
      <c r="C21" s="114" t="s">
        <v>61</v>
      </c>
      <c r="D21" s="114">
        <v>1</v>
      </c>
      <c r="E21" s="114">
        <v>266</v>
      </c>
      <c r="F21" s="115">
        <f t="shared" si="0"/>
        <v>0</v>
      </c>
      <c r="G21" s="126"/>
      <c r="H21" s="126"/>
      <c r="I21" s="126"/>
      <c r="J21" s="126"/>
      <c r="K21" s="126"/>
      <c r="L21" s="126"/>
      <c r="M21" s="126"/>
      <c r="N21" s="126"/>
      <c r="O21" s="124">
        <v>4.9000000000000004</v>
      </c>
      <c r="P21" s="125">
        <f t="shared" si="1"/>
        <v>0</v>
      </c>
      <c r="Q21" s="125">
        <f t="shared" si="2"/>
        <v>0</v>
      </c>
      <c r="R21" s="126">
        <f t="shared" si="3"/>
        <v>0</v>
      </c>
      <c r="S21" s="127"/>
    </row>
    <row r="22" spans="1:19" x14ac:dyDescent="0.3">
      <c r="A22" s="98"/>
      <c r="B22" s="120" t="s">
        <v>162</v>
      </c>
      <c r="C22" s="129" t="s">
        <v>61</v>
      </c>
      <c r="D22" s="114">
        <f>SUM(D12:D21)</f>
        <v>10</v>
      </c>
      <c r="E22" s="114">
        <f>SUM(E12:E21)</f>
        <v>1722</v>
      </c>
      <c r="F22" s="115">
        <f t="shared" si="0"/>
        <v>0</v>
      </c>
      <c r="G22" s="126"/>
      <c r="H22" s="126"/>
      <c r="I22" s="126"/>
      <c r="J22" s="126"/>
      <c r="K22" s="126"/>
      <c r="L22" s="126"/>
      <c r="M22" s="126"/>
      <c r="N22" s="126"/>
      <c r="O22" s="124">
        <f>SUM(O12:O21)</f>
        <v>26.700000000000003</v>
      </c>
      <c r="P22" s="125">
        <f t="shared" si="1"/>
        <v>0</v>
      </c>
      <c r="Q22" s="125">
        <f t="shared" si="2"/>
        <v>0</v>
      </c>
      <c r="R22" s="126">
        <f t="shared" si="3"/>
        <v>0</v>
      </c>
      <c r="S22" s="127"/>
    </row>
    <row r="23" spans="1:19" hidden="1" x14ac:dyDescent="0.3">
      <c r="A23" s="98"/>
      <c r="B23" s="98"/>
      <c r="C23" s="112"/>
      <c r="D23" s="98"/>
      <c r="E23" s="98"/>
      <c r="F23" s="47"/>
      <c r="O23" s="130"/>
      <c r="P23" s="67">
        <f>SUM(P2:P22)</f>
        <v>0</v>
      </c>
      <c r="Q23" s="67">
        <f>SUM(Q2:Q22)</f>
        <v>0</v>
      </c>
      <c r="R23" s="67">
        <f>SUM(R2:R22)</f>
        <v>0</v>
      </c>
    </row>
    <row r="24" spans="1:19" x14ac:dyDescent="0.3">
      <c r="A24" s="98"/>
      <c r="B24" s="98"/>
      <c r="C24" s="112"/>
      <c r="D24" s="98"/>
      <c r="E24" s="98"/>
      <c r="F24" s="47"/>
      <c r="O24" s="130"/>
      <c r="P24" s="67"/>
      <c r="Q24" s="67"/>
    </row>
  </sheetData>
  <dataValidations count="1">
    <dataValidation type="whole" allowBlank="1" showInputMessage="1" showErrorMessage="1" sqref="G2:N10" xr:uid="{00000000-0002-0000-0200-000000000000}">
      <formula1>0</formula1>
      <formula2>100</formula2>
    </dataValidation>
  </dataValidations>
  <hyperlinks>
    <hyperlink ref="C2" r:id="rId1" xr:uid="{00000000-0004-0000-0200-000000000000}"/>
    <hyperlink ref="C3" r:id="rId2" xr:uid="{00000000-0004-0000-0200-000001000000}"/>
    <hyperlink ref="C4" r:id="rId3" xr:uid="{00000000-0004-0000-0200-000002000000}"/>
    <hyperlink ref="C5" r:id="rId4" xr:uid="{00000000-0004-0000-0200-000003000000}"/>
    <hyperlink ref="C6" r:id="rId5" xr:uid="{00000000-0004-0000-0200-000004000000}"/>
    <hyperlink ref="C7" r:id="rId6" xr:uid="{00000000-0004-0000-0200-000005000000}"/>
    <hyperlink ref="C8" r:id="rId7" xr:uid="{00000000-0004-0000-0200-000006000000}"/>
    <hyperlink ref="C9" r:id="rId8" xr:uid="{00000000-0004-0000-0200-000007000000}"/>
    <hyperlink ref="C10" r:id="rId9" xr:uid="{00000000-0004-0000-0200-000008000000}"/>
    <hyperlink ref="C12" r:id="rId10" xr:uid="{00000000-0004-0000-0200-000009000000}"/>
    <hyperlink ref="C13" r:id="rId11" xr:uid="{00000000-0004-0000-0200-00000A000000}"/>
    <hyperlink ref="C14" r:id="rId12" xr:uid="{00000000-0004-0000-0200-00000B000000}"/>
    <hyperlink ref="C15" r:id="rId13" xr:uid="{00000000-0004-0000-0200-00000C000000}"/>
    <hyperlink ref="C16" r:id="rId14" xr:uid="{00000000-0004-0000-0200-00000D000000}"/>
    <hyperlink ref="C17" r:id="rId15" xr:uid="{00000000-0004-0000-0200-00000E000000}"/>
    <hyperlink ref="C18" r:id="rId16" xr:uid="{00000000-0004-0000-0200-00000F000000}"/>
    <hyperlink ref="C19" r:id="rId17" xr:uid="{00000000-0004-0000-0200-000010000000}"/>
    <hyperlink ref="C20" r:id="rId18" xr:uid="{00000000-0004-0000-0200-000011000000}"/>
    <hyperlink ref="C21" r:id="rId19" xr:uid="{00000000-0004-0000-0200-000012000000}"/>
    <hyperlink ref="C22" r:id="rId20" xr:uid="{00000000-0004-0000-0200-000013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Order summary</vt:lpstr>
      <vt:lpstr>Holds PU</vt:lpstr>
      <vt:lpstr>Macros Fiberglass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Toni</dc:creator>
  <dc:description/>
  <cp:lastModifiedBy>atari climbing</cp:lastModifiedBy>
  <cp:revision>266</cp:revision>
  <cp:lastPrinted>2016-02-07T16:25:10Z</cp:lastPrinted>
  <dcterms:created xsi:type="dcterms:W3CDTF">2016-02-04T15:25:04Z</dcterms:created>
  <dcterms:modified xsi:type="dcterms:W3CDTF">2024-06-12T20:02:19Z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